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C:\Users\rnosic\Desktop\FRANEEE\EOJN\"/>
    </mc:Choice>
  </mc:AlternateContent>
  <xr:revisionPtr revIDLastSave="0" documentId="13_ncr:1_{8E6AEB98-4C21-4AB4-B568-2E5256CC085C}" xr6:coauthVersionLast="36" xr6:coauthVersionMax="36" xr10:uidLastSave="{00000000-0000-0000-0000-000000000000}"/>
  <bookViews>
    <workbookView xWindow="0" yWindow="0" windowWidth="28800" windowHeight="12435" tabRatio="893" firstSheet="1" activeTab="4" xr2:uid="{00000000-000D-0000-FFFF-FFFF00000000}"/>
  </bookViews>
  <sheets>
    <sheet name="opci podaci" sheetId="35" r:id="rId1"/>
    <sheet name=" Rekapitulacija_troškovnik zbir" sheetId="56" r:id="rId2"/>
    <sheet name="Troškovnik_Plovila" sheetId="52" r:id="rId3"/>
    <sheet name="Troškovnik_Nezgoda" sheetId="49" r:id="rId4"/>
    <sheet name="Troškovnik_Imovina" sheetId="55" r:id="rId5"/>
    <sheet name="Troškovnika Automobilska odgovo" sheetId="45" r:id="rId6"/>
    <sheet name="Troškovnik Automobilski kasko" sheetId="46" r:id="rId7"/>
    <sheet name="Tehnički podaci_plovila" sheetId="50" r:id="rId8"/>
    <sheet name="Tehnički podaci Imovina" sheetId="53" r:id="rId9"/>
  </sheets>
  <definedNames>
    <definedName name="_xlnm._FilterDatabase" localSheetId="6" hidden="1">'Troškovnik Automobilski kasko'!$A$4:$O$36</definedName>
    <definedName name="_xlnm._FilterDatabase" localSheetId="5" hidden="1">'Troškovnika Automobilska odgovo'!$A$6:$N$37</definedName>
  </definedNames>
  <calcPr calcId="191029"/>
</workbook>
</file>

<file path=xl/calcChain.xml><?xml version="1.0" encoding="utf-8"?>
<calcChain xmlns="http://schemas.openxmlformats.org/spreadsheetml/2006/main">
  <c r="C12" i="56" l="1"/>
  <c r="D12" i="56"/>
  <c r="J25" i="52" l="1"/>
  <c r="L25" i="52" s="1"/>
  <c r="K26" i="52"/>
  <c r="J24" i="52"/>
  <c r="L24" i="52" s="1"/>
  <c r="J22" i="52"/>
  <c r="L22" i="52" s="1"/>
  <c r="L38" i="45" l="1"/>
  <c r="K38" i="46" l="1"/>
  <c r="G13" i="55"/>
  <c r="G14" i="55"/>
  <c r="G16" i="55"/>
  <c r="G17" i="55"/>
  <c r="E106" i="55"/>
  <c r="F94" i="55"/>
  <c r="F93" i="55"/>
  <c r="F92" i="55"/>
  <c r="G74" i="55"/>
  <c r="G75" i="55"/>
  <c r="G76" i="55"/>
  <c r="G77" i="55"/>
  <c r="G73" i="55"/>
  <c r="G78" i="55" s="1"/>
  <c r="F84" i="55"/>
  <c r="F85" i="55" s="1"/>
  <c r="J10" i="52"/>
  <c r="J15" i="52"/>
  <c r="J21" i="52"/>
  <c r="N36" i="45" l="1"/>
  <c r="D66" i="55" l="1"/>
  <c r="C66" i="55"/>
  <c r="C19" i="49"/>
  <c r="C14" i="49"/>
  <c r="C9" i="49"/>
  <c r="D56" i="53"/>
  <c r="C12" i="53"/>
  <c r="C56" i="53"/>
  <c r="N37" i="46" l="1"/>
  <c r="O37" i="46" s="1"/>
  <c r="N36" i="46" l="1"/>
  <c r="O36" i="46" s="1"/>
  <c r="M37" i="45" l="1"/>
  <c r="N37" i="45" s="1"/>
  <c r="M34" i="45" l="1"/>
  <c r="N34" i="45" s="1"/>
  <c r="M7" i="45"/>
  <c r="N7" i="45" l="1"/>
  <c r="N34" i="46"/>
  <c r="O34" i="46" s="1"/>
  <c r="G28" i="55"/>
  <c r="G29" i="55"/>
  <c r="G30" i="55"/>
  <c r="G31" i="55"/>
  <c r="G32" i="55"/>
  <c r="G33" i="55"/>
  <c r="G34" i="55"/>
  <c r="G35" i="55"/>
  <c r="G36" i="55"/>
  <c r="G37" i="55"/>
  <c r="G38" i="55"/>
  <c r="G39" i="55"/>
  <c r="G40" i="55"/>
  <c r="G41" i="55"/>
  <c r="G42" i="55"/>
  <c r="G43" i="55"/>
  <c r="G44" i="55"/>
  <c r="G45" i="55"/>
  <c r="G46" i="55"/>
  <c r="G47" i="55"/>
  <c r="G48" i="55"/>
  <c r="G49" i="55"/>
  <c r="G50" i="55"/>
  <c r="G51" i="55"/>
  <c r="G52" i="55"/>
  <c r="G53" i="55"/>
  <c r="G54" i="55"/>
  <c r="G55" i="55"/>
  <c r="G56" i="55"/>
  <c r="G57" i="55"/>
  <c r="G58" i="55"/>
  <c r="G59" i="55"/>
  <c r="G60" i="55"/>
  <c r="G61" i="55"/>
  <c r="G62" i="55"/>
  <c r="G63" i="55"/>
  <c r="G64" i="55"/>
  <c r="G65" i="55"/>
  <c r="G27" i="55"/>
  <c r="G20" i="49"/>
  <c r="G66" i="55" l="1"/>
  <c r="J8" i="52"/>
  <c r="J9" i="52"/>
  <c r="L9" i="52" s="1"/>
  <c r="L10" i="52"/>
  <c r="J11" i="52"/>
  <c r="L11" i="52" s="1"/>
  <c r="J12" i="52"/>
  <c r="L12" i="52" s="1"/>
  <c r="J13" i="52"/>
  <c r="L13" i="52" s="1"/>
  <c r="J14" i="52"/>
  <c r="L14" i="52" s="1"/>
  <c r="L15" i="52"/>
  <c r="J16" i="52"/>
  <c r="L16" i="52" s="1"/>
  <c r="J17" i="52"/>
  <c r="L17" i="52" s="1"/>
  <c r="J18" i="52"/>
  <c r="L18" i="52" s="1"/>
  <c r="J19" i="52"/>
  <c r="L19" i="52" s="1"/>
  <c r="J20" i="52"/>
  <c r="L20" i="52" s="1"/>
  <c r="L21" i="52"/>
  <c r="J23" i="52"/>
  <c r="J7" i="52"/>
  <c r="L7" i="52" s="1"/>
  <c r="J26" i="52" l="1"/>
  <c r="L8" i="52"/>
  <c r="L26" i="52" s="1"/>
  <c r="L23" i="52"/>
  <c r="F14" i="49" l="1"/>
  <c r="H14" i="49" s="1"/>
  <c r="F9" i="49"/>
  <c r="F19" i="49" l="1"/>
  <c r="H19" i="49" s="1"/>
  <c r="H9" i="49"/>
  <c r="H20" i="49" l="1"/>
  <c r="F20" i="49"/>
  <c r="N33" i="46"/>
  <c r="O33" i="46" s="1"/>
  <c r="N35" i="46"/>
  <c r="O35" i="46" s="1"/>
  <c r="N32" i="46"/>
  <c r="O32" i="46" s="1"/>
  <c r="N31" i="46"/>
  <c r="O31" i="46" s="1"/>
  <c r="N30" i="46"/>
  <c r="O30" i="46" s="1"/>
  <c r="N29" i="46"/>
  <c r="O29" i="46" s="1"/>
  <c r="N28" i="46"/>
  <c r="O28" i="46" s="1"/>
  <c r="N27" i="46"/>
  <c r="O27" i="46" s="1"/>
  <c r="N26" i="46"/>
  <c r="O26" i="46" s="1"/>
  <c r="N25" i="46"/>
  <c r="O25" i="46" s="1"/>
  <c r="N24" i="46"/>
  <c r="O24" i="46" s="1"/>
  <c r="N23" i="46"/>
  <c r="O23" i="46" s="1"/>
  <c r="N22" i="46"/>
  <c r="O22" i="46" s="1"/>
  <c r="N21" i="46"/>
  <c r="O21" i="46" s="1"/>
  <c r="N20" i="46"/>
  <c r="O20" i="46" s="1"/>
  <c r="N19" i="46"/>
  <c r="O19" i="46" s="1"/>
  <c r="N18" i="46"/>
  <c r="O18" i="46" s="1"/>
  <c r="N17" i="46"/>
  <c r="O17" i="46" s="1"/>
  <c r="N16" i="46"/>
  <c r="O16" i="46" s="1"/>
  <c r="N15" i="46"/>
  <c r="O15" i="46" s="1"/>
  <c r="N14" i="46"/>
  <c r="O14" i="46" s="1"/>
  <c r="N13" i="46"/>
  <c r="O13" i="46" s="1"/>
  <c r="N12" i="46"/>
  <c r="O12" i="46" s="1"/>
  <c r="N11" i="46"/>
  <c r="O11" i="46" s="1"/>
  <c r="N10" i="46"/>
  <c r="O10" i="46" s="1"/>
  <c r="N9" i="46"/>
  <c r="O9" i="46" s="1"/>
  <c r="N8" i="46"/>
  <c r="O8" i="46" s="1"/>
  <c r="N7" i="46"/>
  <c r="O7" i="46" s="1"/>
  <c r="N6" i="46"/>
  <c r="O6" i="46" s="1"/>
  <c r="M35" i="45"/>
  <c r="N35" i="45" s="1"/>
  <c r="M33" i="45"/>
  <c r="N33" i="45" s="1"/>
  <c r="M32" i="45"/>
  <c r="N32" i="45" s="1"/>
  <c r="M31" i="45"/>
  <c r="N31" i="45" s="1"/>
  <c r="M30" i="45"/>
  <c r="N30" i="45" s="1"/>
  <c r="M29" i="45"/>
  <c r="N29" i="45" s="1"/>
  <c r="M28" i="45"/>
  <c r="N28" i="45" s="1"/>
  <c r="M27" i="45"/>
  <c r="N27" i="45" s="1"/>
  <c r="M26" i="45"/>
  <c r="N26" i="45" s="1"/>
  <c r="M25" i="45"/>
  <c r="N25" i="45" s="1"/>
  <c r="M24" i="45"/>
  <c r="N24" i="45" s="1"/>
  <c r="M23" i="45"/>
  <c r="N23" i="45" s="1"/>
  <c r="M22" i="45"/>
  <c r="N22" i="45" s="1"/>
  <c r="M21" i="45"/>
  <c r="N21" i="45" s="1"/>
  <c r="M20" i="45"/>
  <c r="N20" i="45" s="1"/>
  <c r="M19" i="45"/>
  <c r="N19" i="45" s="1"/>
  <c r="M18" i="45"/>
  <c r="N18" i="45" s="1"/>
  <c r="M17" i="45"/>
  <c r="N17" i="45" s="1"/>
  <c r="M16" i="45"/>
  <c r="N16" i="45" s="1"/>
  <c r="M15" i="45"/>
  <c r="N15" i="45" s="1"/>
  <c r="M14" i="45"/>
  <c r="N14" i="45" s="1"/>
  <c r="M13" i="45"/>
  <c r="N13" i="45" s="1"/>
  <c r="M12" i="45"/>
  <c r="N12" i="45" s="1"/>
  <c r="M11" i="45"/>
  <c r="N11" i="45" s="1"/>
  <c r="M10" i="45"/>
  <c r="N10" i="45" s="1"/>
  <c r="M9" i="45"/>
  <c r="N9" i="45" s="1"/>
  <c r="M8" i="45"/>
  <c r="O38" i="46" l="1"/>
  <c r="M38" i="45"/>
  <c r="N8" i="45"/>
  <c r="N38" i="45" s="1"/>
</calcChain>
</file>

<file path=xl/sharedStrings.xml><?xml version="1.0" encoding="utf-8"?>
<sst xmlns="http://schemas.openxmlformats.org/spreadsheetml/2006/main" count="876" uniqueCount="434">
  <si>
    <t>A</t>
  </si>
  <si>
    <t>Premija za razdoblje od 1 (jedne) godine</t>
  </si>
  <si>
    <t>B</t>
  </si>
  <si>
    <t>D</t>
  </si>
  <si>
    <t>Skupina osiguranja</t>
  </si>
  <si>
    <t>UKUPNA CIJENA PONUDE</t>
  </si>
  <si>
    <t>C</t>
  </si>
  <si>
    <t>Red. br.</t>
  </si>
  <si>
    <t>Skupina, vrsta, rizik</t>
  </si>
  <si>
    <t>SVEUKUPNO:</t>
  </si>
  <si>
    <t>R.br.</t>
  </si>
  <si>
    <t>1.</t>
  </si>
  <si>
    <t>2.</t>
  </si>
  <si>
    <t>OPĆI PODACI</t>
  </si>
  <si>
    <t xml:space="preserve">Naziv društva: </t>
  </si>
  <si>
    <t xml:space="preserve">Sjedište: </t>
  </si>
  <si>
    <t xml:space="preserve">OIB: </t>
  </si>
  <si>
    <t xml:space="preserve">Broj osiguranih osoba </t>
  </si>
  <si>
    <t xml:space="preserve">OSIGURANJE OD POSLJEDICA NESRETNOG SLUČAJA </t>
  </si>
  <si>
    <t xml:space="preserve">- smrt uslijed nesretnog slučaja                                                </t>
  </si>
  <si>
    <t xml:space="preserve">- smrt uslijed bolesti                                                  </t>
  </si>
  <si>
    <t>- trajna invalidnost</t>
  </si>
  <si>
    <t>Ukupno:</t>
  </si>
  <si>
    <t>OSIGURANJE VOZAČA I PUTNIKA OD POSLJEDICA NESRETNOG SLUČAJA</t>
  </si>
  <si>
    <t>Osiguranik</t>
  </si>
  <si>
    <t>Broj šasije</t>
  </si>
  <si>
    <t>Registarska oznaka</t>
  </si>
  <si>
    <t>Vrsta vozila</t>
  </si>
  <si>
    <t>Vrsta, marka i tip</t>
  </si>
  <si>
    <t>Tehničke karakteristike -Kw</t>
  </si>
  <si>
    <t>ccm</t>
  </si>
  <si>
    <t>NDM</t>
  </si>
  <si>
    <t>Premija automobilske odgovornosti</t>
  </si>
  <si>
    <t>Porez na automobilsku odgovornost</t>
  </si>
  <si>
    <t>Ukupna premija automobilske odgovornosti</t>
  </si>
  <si>
    <t>0.</t>
  </si>
  <si>
    <t>3.</t>
  </si>
  <si>
    <t>4.</t>
  </si>
  <si>
    <t>5.</t>
  </si>
  <si>
    <t>6.</t>
  </si>
  <si>
    <t>7.</t>
  </si>
  <si>
    <t>8.</t>
  </si>
  <si>
    <t>9.</t>
  </si>
  <si>
    <t>10.</t>
  </si>
  <si>
    <t>11.</t>
  </si>
  <si>
    <t>12.(10.+11.)</t>
  </si>
  <si>
    <t>Godina proizvodnje</t>
  </si>
  <si>
    <t>Nosivost</t>
  </si>
  <si>
    <t>Svota osiguranja s PDV-om</t>
  </si>
  <si>
    <t>Premija automobilskog kaska bez poreza</t>
  </si>
  <si>
    <t>Porez na automobilski kasko</t>
  </si>
  <si>
    <t>Ukupna premija kaska</t>
  </si>
  <si>
    <t>12.</t>
  </si>
  <si>
    <t>13.</t>
  </si>
  <si>
    <t>14.(12.+13.)</t>
  </si>
  <si>
    <t>Istek police</t>
  </si>
  <si>
    <t>Premijski stupanj</t>
  </si>
  <si>
    <t>PLOVPUT D.O.O.</t>
  </si>
  <si>
    <t>ST289RE</t>
  </si>
  <si>
    <t>Osobno</t>
  </si>
  <si>
    <t>ST979RD</t>
  </si>
  <si>
    <t>VW CADDY 1.9 TDI</t>
  </si>
  <si>
    <t>ST290VE</t>
  </si>
  <si>
    <t>ST281TR</t>
  </si>
  <si>
    <t>TOYOTA  AVENSIS 2.2 D-4D SD</t>
  </si>
  <si>
    <t>ST291TR</t>
  </si>
  <si>
    <t>ST529LA</t>
  </si>
  <si>
    <t>CITROEN BERLINGO</t>
  </si>
  <si>
    <t>ST229UV</t>
  </si>
  <si>
    <t>ST362UE</t>
  </si>
  <si>
    <t>VW CRAFTER KOMBI</t>
  </si>
  <si>
    <t>ST508RA</t>
  </si>
  <si>
    <t>ST509RA</t>
  </si>
  <si>
    <t>ST211OV</t>
  </si>
  <si>
    <t>ST295VV</t>
  </si>
  <si>
    <t>HONDA ACCORD 2.4I</t>
  </si>
  <si>
    <t>ST457ZZ</t>
  </si>
  <si>
    <t>OPEL CORSA 1.3 DTE</t>
  </si>
  <si>
    <t>ST7396A</t>
  </si>
  <si>
    <t>VW CADDY TRENDLINE 2.0 TDI</t>
  </si>
  <si>
    <t>ST7394A</t>
  </si>
  <si>
    <t>ST2690E</t>
  </si>
  <si>
    <t>VW CADDY 2.0 TDI</t>
  </si>
  <si>
    <t>ST2933F</t>
  </si>
  <si>
    <t>ST673ZT</t>
  </si>
  <si>
    <t>Teretno</t>
  </si>
  <si>
    <t>ST674ZT</t>
  </si>
  <si>
    <t>ST790KB</t>
  </si>
  <si>
    <t>MERCEDES ATEGO</t>
  </si>
  <si>
    <t>ST219UV</t>
  </si>
  <si>
    <t xml:space="preserve">VW AMAROK 2.0 TDI </t>
  </si>
  <si>
    <t>ST454VV</t>
  </si>
  <si>
    <t>ST457VV</t>
  </si>
  <si>
    <t>ST142ZA</t>
  </si>
  <si>
    <t>VW CRAFTER 35</t>
  </si>
  <si>
    <t>ST1566J</t>
  </si>
  <si>
    <t>ST3017K</t>
  </si>
  <si>
    <t>Moped/Motocikl</t>
  </si>
  <si>
    <t>PIAGGIO</t>
  </si>
  <si>
    <t>WV2ZZZ2KZ8X068344</t>
  </si>
  <si>
    <t>WV2ZZZ2KZ8X068354</t>
  </si>
  <si>
    <t>SB1BA76L00E028890</t>
  </si>
  <si>
    <t>WV2ZZZ2KZAX127413</t>
  </si>
  <si>
    <t>WV2ZZZ2KZAX128478</t>
  </si>
  <si>
    <t>VF7GJRHYK93050192</t>
  </si>
  <si>
    <t>WV2ZZZ2KZCX030299</t>
  </si>
  <si>
    <t>WV1ZZZ2EZB6009641</t>
  </si>
  <si>
    <t>WV2ZZZ2KZ8X051922</t>
  </si>
  <si>
    <t>WV2ZZZ2KZ8X051921</t>
  </si>
  <si>
    <t>WF7GJRHYK93354483</t>
  </si>
  <si>
    <t>JHMCU2500DC204958</t>
  </si>
  <si>
    <t>W0L0SDL68E4139651</t>
  </si>
  <si>
    <t>WV2ZZZ2KZFX008201</t>
  </si>
  <si>
    <t>WV2ZZZ2KZFX008194</t>
  </si>
  <si>
    <t>WV1ZZZ2KZGX067835</t>
  </si>
  <si>
    <t>WV1ZZZ2KZGX134512</t>
  </si>
  <si>
    <t>WV2ZZZ2KZEX087456</t>
  </si>
  <si>
    <t>WV2ZZZ2KZEX087450</t>
  </si>
  <si>
    <t>WDB9700731K740340</t>
  </si>
  <si>
    <t>WV1ZZZ2HZB8038793</t>
  </si>
  <si>
    <t>WV2ZZZ2KZDX066460</t>
  </si>
  <si>
    <t>WV2ZZZ2KZDX066821</t>
  </si>
  <si>
    <t>WV1ZZZ2FZD7004367</t>
  </si>
  <si>
    <t>WV1ZZZ2KZJX014717</t>
  </si>
  <si>
    <t>ZAPC4510000058200</t>
  </si>
  <si>
    <t>49 ccm</t>
  </si>
  <si>
    <t>Viličar</t>
  </si>
  <si>
    <t>NUOVA Detas SH50</t>
  </si>
  <si>
    <t>KOMBINIRANO KOLEKTIVNO OSIGURANJE ZAPOSLENIKA OD POSLJEDICA NESRETNOG SLUČAJA POKRIĆE 24 h</t>
  </si>
  <si>
    <t>TEHNIČKI PODACI - PLOVILA</t>
  </si>
  <si>
    <t>NAZIV BRODA</t>
  </si>
  <si>
    <t>REGISTARSKA OZNAKA</t>
  </si>
  <si>
    <t>KATEGORIZACIJA PLOVILA</t>
  </si>
  <si>
    <t>VRSTA BRODICE</t>
  </si>
  <si>
    <t>MATERIJAL</t>
  </si>
  <si>
    <t>G.PROIZV.</t>
  </si>
  <si>
    <t xml:space="preserve">POGONSKI MOTOR MARKA </t>
  </si>
  <si>
    <t>SNAGA</t>
  </si>
  <si>
    <t>POMOĆNI MOTOR MARKA</t>
  </si>
  <si>
    <t>TRUP</t>
  </si>
  <si>
    <t>POG.MOTOR</t>
  </si>
  <si>
    <t>OPREMA</t>
  </si>
  <si>
    <t>UKUPNA SVOTA</t>
  </si>
  <si>
    <t>BROD</t>
  </si>
  <si>
    <t>ALUMINIJ</t>
  </si>
  <si>
    <t>BRODICA</t>
  </si>
  <si>
    <t>7 KW</t>
  </si>
  <si>
    <t>9 KW</t>
  </si>
  <si>
    <t>8 KW</t>
  </si>
  <si>
    <t>YAMAHA</t>
  </si>
  <si>
    <t>GUMA</t>
  </si>
  <si>
    <t>ST</t>
  </si>
  <si>
    <t>TERETNI - PROIZVODNJA BETONA</t>
  </si>
  <si>
    <t>ČELIK</t>
  </si>
  <si>
    <t>1987.</t>
  </si>
  <si>
    <t>2 X CUMMINUS</t>
  </si>
  <si>
    <t>FAMOS/CUMMINS 20-6AH</t>
  </si>
  <si>
    <t>M/B  SVJETIONIK</t>
  </si>
  <si>
    <t>M/B SVILAJA</t>
  </si>
  <si>
    <t>TERETNI BROD</t>
  </si>
  <si>
    <t>DRVO</t>
  </si>
  <si>
    <t>CUMMINS KTA 19M3</t>
  </si>
  <si>
    <t>373 KW</t>
  </si>
  <si>
    <t>VOLVO/TES ADB 32504-D5AT</t>
  </si>
  <si>
    <t>1966.</t>
  </si>
  <si>
    <t>FAMOS 2FP-612A</t>
  </si>
  <si>
    <t>129 KW</t>
  </si>
  <si>
    <t>ONAN MDKBP</t>
  </si>
  <si>
    <t>13,5 KW</t>
  </si>
  <si>
    <t>PLOVPUT  1</t>
  </si>
  <si>
    <t>635 ST</t>
  </si>
  <si>
    <t>RADNA</t>
  </si>
  <si>
    <t>1998.</t>
  </si>
  <si>
    <t>2 x MTU 6R 183 TE 72</t>
  </si>
  <si>
    <t xml:space="preserve"> 522 KW</t>
  </si>
  <si>
    <t>BETA MARINA BD - 722</t>
  </si>
  <si>
    <t>PLOVPUT  2</t>
  </si>
  <si>
    <t>636 ST</t>
  </si>
  <si>
    <t>2000.</t>
  </si>
  <si>
    <t>ONAN MDK WB</t>
  </si>
  <si>
    <t>DEA/ BETA MARINE/ONAN</t>
  </si>
  <si>
    <t>PLOVPUT  3</t>
  </si>
  <si>
    <t>637 ST</t>
  </si>
  <si>
    <t>2001.</t>
  </si>
  <si>
    <t>639 ST</t>
  </si>
  <si>
    <t>RADNI</t>
  </si>
  <si>
    <t>2002.</t>
  </si>
  <si>
    <t>PLOVPUT  4</t>
  </si>
  <si>
    <t>PLOVPUT  5</t>
  </si>
  <si>
    <t>654 ST</t>
  </si>
  <si>
    <t>2003.</t>
  </si>
  <si>
    <t>ONAN 7 MDKBL</t>
  </si>
  <si>
    <t>PLOVPUT  6</t>
  </si>
  <si>
    <t>PLOVPUT  7</t>
  </si>
  <si>
    <t>628 ST</t>
  </si>
  <si>
    <t>2004.</t>
  </si>
  <si>
    <t>1968.</t>
  </si>
  <si>
    <t>TORPEDO T 536</t>
  </si>
  <si>
    <t>209 KW</t>
  </si>
  <si>
    <t>2013.</t>
  </si>
  <si>
    <t>18,40 KW</t>
  </si>
  <si>
    <t>TRUP + OPREMA</t>
  </si>
  <si>
    <t>M/B PLOVPUT SPLIT</t>
  </si>
  <si>
    <t>890 KW</t>
  </si>
  <si>
    <t>Predmet osiguranja</t>
  </si>
  <si>
    <t>SVEUKUPNO</t>
  </si>
  <si>
    <t>TEHNIČKI PODACI - IMOVINA</t>
  </si>
  <si>
    <t>R. br.</t>
  </si>
  <si>
    <t>Vrijednost predmeta osiguranja</t>
  </si>
  <si>
    <t>Građevinski objekti (upravne i ostale poslovne zgrade, poslovni prostori, radionice, svjetionici i drugi objekti prema službenoj evidenciji osiguranika)</t>
  </si>
  <si>
    <t>Građevinski objekti (pristaništa, prilazi i betonski blokovi i dr. prema službenoj evidenciji osiguranika)</t>
  </si>
  <si>
    <t>Cjelokupna oprema, inventar uređaji i aparati prema evidenciji osiguranika</t>
  </si>
  <si>
    <t>Računalna oprema (PC oprema)</t>
  </si>
  <si>
    <t>Zalihe roba</t>
  </si>
  <si>
    <t>Svota prvog rizika</t>
  </si>
  <si>
    <t>MLAKA - PS. ORP</t>
  </si>
  <si>
    <t>MALINSKA</t>
  </si>
  <si>
    <t>PP ZADAR - RADIONA STAN</t>
  </si>
  <si>
    <t>PP ZADAR URED</t>
  </si>
  <si>
    <t>PP ŠIBENIK - URED</t>
  </si>
  <si>
    <t>SS PLOČE</t>
  </si>
  <si>
    <t>ORP SPLIT - ZENTA I STAN</t>
  </si>
  <si>
    <t>ORP SPLIT - ŽNJAN</t>
  </si>
  <si>
    <t>MEH. RADIONA - KORČULA</t>
  </si>
  <si>
    <t>ORP DUBROVNIK</t>
  </si>
  <si>
    <t>PP DUBROVNK</t>
  </si>
  <si>
    <t>DIREKCIJA SPLIT</t>
  </si>
  <si>
    <t>BAZA STINICE</t>
  </si>
  <si>
    <t>UKUPNO</t>
  </si>
  <si>
    <t>TROŠKOVNIK IMOVINA</t>
  </si>
  <si>
    <t>OSIGURANI RIZICI</t>
  </si>
  <si>
    <t>Svota osiguranja</t>
  </si>
  <si>
    <t>1) Požar i ostale opasnosti (požar, udar groma, eksplozija i implozija (osim nuklearne), ouja, tuča, udar motornog vozila vlastitog i tuđeg, udar plovila vlastitog i tuđeg, pad i udar zračne letjelice i njenih dijelova</t>
  </si>
  <si>
    <t>7(5+6)</t>
  </si>
  <si>
    <t>2) Dopunske opasnosti - Izljev vode iz vodovodnih i kanalizacijskih cijevi</t>
  </si>
  <si>
    <t>3) Dopunska opasnost - Poplave, bujice, visoke vode, oborinske vode i plimni val</t>
  </si>
  <si>
    <t>4) Lom stakla</t>
  </si>
  <si>
    <t>Izo staklo debljine 4+12+4 na adresi Gat Sv. Duje , 175 m2</t>
  </si>
  <si>
    <t>6(4+5)</t>
  </si>
  <si>
    <t>5) Osiguranje loma stroja bez franšize i sa otkupom amortiziranog dijela vrijednosti kod djelomičnih šteta</t>
  </si>
  <si>
    <t>Cjelokupna oprema, strojevi, uređaji aparati, pomorska signalizacija i lučka svjetla</t>
  </si>
  <si>
    <t>Računalna i elektronička  oprema, PC oprema</t>
  </si>
  <si>
    <t>OSIGURANJE PLOVILA</t>
  </si>
  <si>
    <t>OSIGURANJE IMOVINE</t>
  </si>
  <si>
    <t>Obala Lazareta 1, 21000 SPLIT</t>
  </si>
  <si>
    <t>4(3*2)</t>
  </si>
  <si>
    <t>Troškovnik - Plovila</t>
  </si>
  <si>
    <t>10(7+8+9)</t>
  </si>
  <si>
    <t>12 (10+11)</t>
  </si>
  <si>
    <t>PODRUČJE PLOVIDBE</t>
  </si>
  <si>
    <t>POGONSKI MOTOR I AGREGATI</t>
  </si>
  <si>
    <t>DIZEL EL. AGREGATI</t>
  </si>
  <si>
    <t>FAMOS 125 KW, CUMMINS 20-6AH 57 KW</t>
  </si>
  <si>
    <t>VOLOVO7TESU  ADB 32504-D5AT,50K KVA</t>
  </si>
  <si>
    <t>ONAN MDKBP 13,5 KW</t>
  </si>
  <si>
    <t>BETA MARINA BD - 722  9 KW</t>
  </si>
  <si>
    <t>ONAN MDK WB  8 KW</t>
  </si>
  <si>
    <t>ONAN MDK WB  8KW</t>
  </si>
  <si>
    <t>ONAN 7 MDKBL   7 KW</t>
  </si>
  <si>
    <t>ONAN MDK WB    8 KW</t>
  </si>
  <si>
    <t>ONAN MDK WB   8KW</t>
  </si>
  <si>
    <t xml:space="preserve">NAPOMENA: </t>
  </si>
  <si>
    <t>** Vrsta osiguranja:</t>
  </si>
  <si>
    <r>
      <rPr>
        <u/>
        <sz val="11"/>
        <color theme="1"/>
        <rFont val="Calibri"/>
        <family val="2"/>
        <charset val="238"/>
        <scheme val="minor"/>
      </rPr>
      <t>*</t>
    </r>
    <r>
      <rPr>
        <b/>
        <u/>
        <sz val="11"/>
        <color theme="1"/>
        <rFont val="Calibri"/>
        <family val="2"/>
        <charset val="238"/>
        <scheme val="minor"/>
      </rPr>
      <t xml:space="preserve"> </t>
    </r>
    <r>
      <rPr>
        <b/>
        <u/>
        <sz val="12"/>
        <color theme="1"/>
        <rFont val="Calibri"/>
        <family val="2"/>
        <charset val="238"/>
        <scheme val="minor"/>
      </rPr>
      <t>Način osiguranja :</t>
    </r>
    <r>
      <rPr>
        <b/>
        <sz val="11"/>
        <color theme="1"/>
        <rFont val="Calibri"/>
        <family val="2"/>
        <charset val="238"/>
        <scheme val="minor"/>
      </rPr>
      <t xml:space="preserve"> </t>
    </r>
    <r>
      <rPr>
        <sz val="11"/>
        <color theme="1"/>
        <rFont val="Calibri"/>
        <family val="2"/>
        <charset val="238"/>
        <scheme val="minor"/>
      </rPr>
      <t>Ugovorena vrijednost</t>
    </r>
  </si>
  <si>
    <t>2) Odgovornost (obvezna i dragovoljna) za sudar, udar, prema putnicima i posadi, zbog onečišćenja, te troškovi vađenja i uklanjanja podrtine plovila</t>
  </si>
  <si>
    <t>1)Puno kasko osiguranje za brodove, brodice, čamce, plutače svijetleće, signalne i ostale, uključujući lom i kvar stroja, osovina vijaka i drugih naprava i uređaja na brodu, brodici čamcima svijetlećim i signalnim plutačama nastalih tijekom pogona i bez vanjskog;  utjecaja (pogonske štete) ; *Za svijetleće plutače i Signalne plutače proširenje pokrića i za štete nastale  udarom  vlastitog ili nepoznatog plovila</t>
  </si>
  <si>
    <t>PREMIJA SVEUKUPNO</t>
  </si>
  <si>
    <t>NAPOMENA</t>
  </si>
  <si>
    <t xml:space="preserve"> svi zaposlenici prema službenoj evidenciji osiguranika</t>
  </si>
  <si>
    <t>osigurateljno pokriće 24 h</t>
  </si>
  <si>
    <t>Korisnici za slučaj smrti zakonski nasljednici</t>
  </si>
  <si>
    <t xml:space="preserve"> Troškovnik osiguranja osoba od posljedica nesretnog slučaja </t>
  </si>
  <si>
    <t xml:space="preserve"> Troškovnik osiguranja vozila od  automobilskog kaska</t>
  </si>
  <si>
    <t>Osiguranje od automobilskog kaska - AK</t>
  </si>
  <si>
    <t xml:space="preserve"> Troškovnik osiguranja automobilske odgovornosti</t>
  </si>
  <si>
    <t>Osiguranje od automobilske odgovornosti - AO</t>
  </si>
  <si>
    <t>Prema Uvjetima za obvezno osiguranje od automobilske odgovornosti</t>
  </si>
  <si>
    <t>korisnik u slučaju smrt - zakonski nasljednik</t>
  </si>
  <si>
    <t xml:space="preserve">NAPOMENA:
</t>
  </si>
  <si>
    <t>NAPOMENA:</t>
  </si>
  <si>
    <t>*** Način osiguranja: Nova nabavna vrijednost</t>
  </si>
  <si>
    <t>**** Osigurani rizici:</t>
  </si>
  <si>
    <r>
      <rPr>
        <b/>
        <u/>
        <sz val="11"/>
        <color theme="1"/>
        <rFont val="Calibri"/>
        <family val="2"/>
        <charset val="238"/>
        <scheme val="minor"/>
      </rPr>
      <t>Osnovne požarne opasnosti</t>
    </r>
    <r>
      <rPr>
        <sz val="11"/>
        <color theme="1"/>
        <rFont val="Calibri"/>
        <family val="2"/>
        <charset val="238"/>
        <scheme val="minor"/>
      </rPr>
      <t xml:space="preserve"> (požar, udar groma direktni i indirektni, eksplozija i impulzija (osim nuklearne), oluja, tuča, udar motornog vozila vlastitog i tuđeg, udar plovila vlastitog ili tuđeg, pad i udar zračne letjelice i njezinih dijelova</t>
    </r>
  </si>
  <si>
    <t>Izljev vode iz vodovodnih i kanalizacijskih cijev</t>
  </si>
  <si>
    <t>Poplave, bujice, visoke vode, oborinske vode, plimni val</t>
  </si>
  <si>
    <t>Lom stakla</t>
  </si>
  <si>
    <t>Lom stroja</t>
  </si>
  <si>
    <t>Osiguranje strojeva od loma bez franšize i sa otkupom amortiziranog dijela vrijednosti kod djelomičnih šteta</t>
  </si>
  <si>
    <t>Franšiza 0,5 % od pojedinačnih osiguranih svotapo štetnom događaju sukladno tehničkim podacima</t>
  </si>
  <si>
    <t>2 X CUMMIS KTA (445 kw)</t>
  </si>
  <si>
    <t>190 kVa svaki 3x400V 50Hz; 80kVa, 3x400V, 50Hz</t>
  </si>
  <si>
    <t>4) Lučki rizik 12 mjeseci ( plovila od red. Br.1 do 15)</t>
  </si>
  <si>
    <t>BMW 318 D</t>
  </si>
  <si>
    <t>Uključeno puno kasko osiguranje svih rizika  "AR", bez primjene franšize za krađu, bez franšize kod šteta</t>
  </si>
  <si>
    <t>Rekapitulacija - Troškovnik ZBIRNO</t>
  </si>
  <si>
    <t>OSIGURANJE VOZILA (AO + AK)</t>
  </si>
  <si>
    <r>
      <t xml:space="preserve">PLOVPUT D.O.O. </t>
    </r>
    <r>
      <rPr>
        <b/>
        <sz val="9"/>
        <color rgb="FF000000"/>
        <rFont val="Arial"/>
        <family val="2"/>
        <charset val="238"/>
      </rPr>
      <t>Trgovačko društvo sa ograničenom odgovornošću za održavanje pomorskih plovnih puteva i radijske službe</t>
    </r>
  </si>
  <si>
    <t>ST9818M</t>
  </si>
  <si>
    <t>ST7789P</t>
  </si>
  <si>
    <t>VW CADDY MAXI FURGON</t>
  </si>
  <si>
    <t>WV1ZZZ2KZKX138758</t>
  </si>
  <si>
    <t>VW CADDY MAXY FURGON</t>
  </si>
  <si>
    <t>WBA8C3104JA815210</t>
  </si>
  <si>
    <t>ukupan broj osiguranika 153</t>
  </si>
  <si>
    <t>1) Požar i ostale opasnosti (požar, udar groma direktni indirektni, eksplozija i implozija (osim nuklearne), oluja, tuča, udar motornog vozila vlastitog i tuđeg, udar plovila vlastitog i tuđeg, pad i udar zračne letjelice i njenih dijelova</t>
  </si>
  <si>
    <t>PP ZADAR - RADIONA, STAN</t>
  </si>
  <si>
    <t>PP ZADAR - URED</t>
  </si>
  <si>
    <t>BAZA - STINICE</t>
  </si>
  <si>
    <t>*20% od SO za automatsko pokriće novonabavljenih osnovnih sredstava i ulaganja</t>
  </si>
  <si>
    <t>** 5% od SO za automatsko pokriće novonabavljenih osnovnih sredstava i ulaganja bez plaćanja dodatne premije</t>
  </si>
  <si>
    <r>
      <rPr>
        <b/>
        <u/>
        <sz val="11"/>
        <color theme="1"/>
        <rFont val="Calibri"/>
        <family val="2"/>
        <charset val="238"/>
        <scheme val="minor"/>
      </rPr>
      <t>Dopunske opasnosti</t>
    </r>
    <r>
      <rPr>
        <sz val="11"/>
        <color theme="1"/>
        <rFont val="Calibri"/>
        <family val="2"/>
        <charset val="238"/>
        <scheme val="minor"/>
      </rPr>
      <t xml:space="preserve"> </t>
    </r>
  </si>
  <si>
    <t xml:space="preserve">VW CADDY </t>
  </si>
  <si>
    <t>VW CADDY</t>
  </si>
  <si>
    <t>633 ST</t>
  </si>
  <si>
    <t>M/B SAIDA</t>
  </si>
  <si>
    <t xml:space="preserve">2) Osiguranje vozača i putnika u motornom vozilu </t>
  </si>
  <si>
    <t>1) Kombinirano kolektivno osiguranje zaposlenika</t>
  </si>
  <si>
    <t xml:space="preserve">OSIGURANJE  OSOBA </t>
  </si>
  <si>
    <t>Premija za razdoblje 2023.-2024.</t>
  </si>
  <si>
    <t>WV1ZZZSK4PX025264</t>
  </si>
  <si>
    <t>ST4983AE</t>
  </si>
  <si>
    <t>16.12.2023.</t>
  </si>
  <si>
    <t>VW CADDY VAN 2.0 TDI</t>
  </si>
  <si>
    <t>27.11.2023.</t>
  </si>
  <si>
    <t>5.10.2023.</t>
  </si>
  <si>
    <t>19.11.2023.</t>
  </si>
  <si>
    <t>V39T1211AN1FB6282</t>
  </si>
  <si>
    <t>ST7737AD</t>
  </si>
  <si>
    <t>29.11.2023.</t>
  </si>
  <si>
    <t>Brodska prikolica</t>
  </si>
  <si>
    <t>TORBARINA</t>
  </si>
  <si>
    <t>VW CADDY 2.0 TDI VAN</t>
  </si>
  <si>
    <t>Godišnja premija kasko osiguranja u EUR</t>
  </si>
  <si>
    <t>ST8184AE</t>
  </si>
  <si>
    <t>AUDI A3</t>
  </si>
  <si>
    <t>WAUZZZGY2PA030552</t>
  </si>
  <si>
    <t>29 PLOČE GUMENJAK</t>
  </si>
  <si>
    <t>ST-1147</t>
  </si>
  <si>
    <t>ST-519</t>
  </si>
  <si>
    <t>ST-529</t>
  </si>
  <si>
    <t>ST-292</t>
  </si>
  <si>
    <t xml:space="preserve">M/B SIKAVAC  </t>
  </si>
  <si>
    <t>18-PL</t>
  </si>
  <si>
    <t xml:space="preserve"> Izljev vode - osiguratelj snosi naknadu štete za osiguranu imovinu koja se uništi, ošteti ili nestane zbog izljeva vode iz vodovodnih i kanalizacijskih cijevi kao i uređaja za grijanje toplom vodom i na parno grijanje te drugih uređaja i aparata koji su priključeni na vodovodnu mrežu. Osiguranjem su obuhvaćeni troškovi servisera, pronalaska mjesta nastanka osiguranog slučaja, troškovi sanacije nastale štete (uključio cijevni sustavi te popločavanje, postavljanje parketa, bojanje zidova i sl.) neće biti ograničena samo na oštećenu površinu već će ista obuhvatiti sanaciju logične cjeline uključujući kompletne popratne radove na cijevi (zatvaranje iskopanih površina te vraćanje mjesta štete u prvobitno stanje) ako je šteta na cijevima nastala uslijed osiguranih opasnosti i rizika loma te njihovih. Posljedična štete – istjecanje i gubitak vode, odnosno bilo kojeg drugog medija, nastala kao posljedica pucanja vodovodnih i sl. cijevi nadoknadiva je u maksimalnom iznosu od 663,61 EUR po štetnom događaju.
Pod vodovodne cijevi koje su sastavni dio građevine koja se osigurava  podrazumijevaju se cijevi do glavnog vodomjera za građevinu, bez obzira na njegovu udaljenost od građevine. Pod odvodne kanalizacijske cijevi koje su sastavni dio građevine koja se osigurava podrazumijevaju se cijevi do posljednjeg šahta prije priključka na javnu kanalizaciju uključivši i njega, odnosno do mjesta priključka kanalizacijske cijevi na septičku jamu.
</t>
  </si>
  <si>
    <t>1)Puno kasko osiguranje za brodove, brodice, čamce, plutače svijetleće, signalne i ostale, uključujući lom i kvar stroja, osovina vijaka i drugih naprava i uređaja na brodu, brodici čamcima svijetlećim i signalnim plutačama nastalih tijekom pogona i bez vanjskog;  utjecaja (pogonske štete) ; *Za svijetleće plutače i signalne plutače proširenje pokrića i za štete nastale  udarom  vlastitog ili nepoznatog plovila</t>
  </si>
  <si>
    <r>
      <rPr>
        <sz val="11"/>
        <rFont val="Calibri"/>
        <family val="2"/>
        <charset val="238"/>
        <scheme val="minor"/>
      </rPr>
      <t>Lom stakla - pod lomom stakla</t>
    </r>
    <r>
      <rPr>
        <sz val="11"/>
        <color theme="1"/>
        <rFont val="Calibri"/>
        <family val="2"/>
        <charset val="238"/>
        <scheme val="minor"/>
      </rPr>
      <t xml:space="preserve"> podrazumijeva se uništenje ili oštećenje staklene površine (bilo koje vrste uključujući i izo stakla), svjetlećih reklama, neonskih cijevi (sa svim pripadajućim uređajima) i natpisa, natpisa i ukrasa izrađenih na osiguranim staklima, slikama, natpisima i ukrasima, ako je šteta prouzrokovana od istog štetnog događaja, kao i štetu na samoj osiguranoj stvari na kojoj se nalazi natpis, slika ili ukras, mramornih ploča i umjetnog kamena na stolovima, pultovima i regalima, sanitarne keramike (umivaonici, zahodske školjke i dr.), uličnih zrcala (za reguliranje prometa), staklenih fasada, pregrada, stajališta, kulturnih, neonskih i ostalih svjetlećih cijevi, nastao ostvarivanjem bilo kojeg rizika koje su izložene osigurane stvari. Uključena su također protuprovalna, neprobojna ili savijena (zakrivljena) stakla, automatska vrata s mehanizmima.</t>
    </r>
  </si>
  <si>
    <t>PL278738</t>
  </si>
  <si>
    <t xml:space="preserve"> Svjetionik s posadom Hrid PORER ,(PS 125)</t>
  </si>
  <si>
    <t>Svjetionik s posadom Otočić GRUJICA, (PS 266)</t>
  </si>
  <si>
    <t>Svjetionik s posadom Otok SUSAK, ( PS 166)</t>
  </si>
  <si>
    <t>Svjetionik s posadom Hrid SV. IVAN NA PUČINI, (PS 104)</t>
  </si>
  <si>
    <t>Svjetionik s posadom Rt SAVUDRIJA, ( PS 75)</t>
  </si>
  <si>
    <t>Svjetionik s posadom VELI RAT, (PS 365)</t>
  </si>
  <si>
    <t>Svjetionik bez posade Otočić TRI SESTRICE - Rivanj, (PS370)</t>
  </si>
  <si>
    <t>Svjetionik bez posade Otočić BABAC, W strana, (PS 425)</t>
  </si>
  <si>
    <t>Svjetionik s posadom Hrid BLITVENICA, (PS 367)</t>
  </si>
  <si>
    <t>Svjetionik s posadom Rt STONČICA, (PS 517)</t>
  </si>
  <si>
    <t>Svjetionik s posadom Otočić MURVICA, (PS 528)</t>
  </si>
  <si>
    <t>Svjetionik s posadom Rt RAŽANJ, (PS 575)</t>
  </si>
  <si>
    <t>Svjetionik s posadom Otočić PALAGRUŽA, (PS 694)</t>
  </si>
  <si>
    <t>Svjetionik bez posade Otočić PLOČICA, (PS 624)</t>
  </si>
  <si>
    <t>Svjetionik s posadom Otok SUŠAC, Rt Kanula, (PS 693)</t>
  </si>
  <si>
    <t>Svjetionik s posadom Rt  STRUGA, (PS 692)</t>
  </si>
  <si>
    <t>Svjetionik s posadom Otočić Sv. ANDRIJA, (PS 708)</t>
  </si>
  <si>
    <t>Svjetionik bez posade Rt Oštro - KRALJEVICA, (PS 199)</t>
  </si>
  <si>
    <t>Svjetionik bez posade Rt ZUB, (PS 87)</t>
  </si>
  <si>
    <t>Svjetionik bez posade Rt VERUDICA, (PS 124)</t>
  </si>
  <si>
    <t>Poslovni prostor MLAKA</t>
  </si>
  <si>
    <t>SOPALJ (zgrada)</t>
  </si>
  <si>
    <t>Svjetionik bez posade Rt JADRIJA, (PS 481)</t>
  </si>
  <si>
    <t>Svjetionik bez posade Otočić PRIŠNJAK, PS (446)</t>
  </si>
  <si>
    <t>Svjetionik bez posade Rt SUĆURAJ, (PS 645)</t>
  </si>
  <si>
    <t>Svjetionik bez posade Poluotok Sv.PETAR, (PS 612)</t>
  </si>
  <si>
    <t>Svjetionik bez posade Otočić TRI SESTRICE - Rivanj, (PS 370)</t>
  </si>
  <si>
    <t>1750 kg</t>
  </si>
  <si>
    <t xml:space="preserve">MOTORNI ČAMCI  - 7 KOMADA </t>
  </si>
  <si>
    <t xml:space="preserve">ČAMCI NA VESLA - 5 KOMADA </t>
  </si>
  <si>
    <t>MOTORNI ČAMCI  - 7 KOMADA</t>
  </si>
  <si>
    <t>ČAMCI NA VESLA - 5 KOMADA</t>
  </si>
  <si>
    <t>PLUTAČE SVIJETLEĆE - 112 KOMADA</t>
  </si>
  <si>
    <t>PLUTAČE SIGNALNE - 30 KOMADA</t>
  </si>
  <si>
    <t>SIGNALNE PLUTAČE - 30 KOMADA</t>
  </si>
  <si>
    <t>BROJ: 06695</t>
  </si>
  <si>
    <t>628 -  ST</t>
  </si>
  <si>
    <t>633 -  ST</t>
  </si>
  <si>
    <t>654 -  ST</t>
  </si>
  <si>
    <t>639 -  ST</t>
  </si>
  <si>
    <t>637 -  ST</t>
  </si>
  <si>
    <t>636 -  ST</t>
  </si>
  <si>
    <t>635 -  ST</t>
  </si>
  <si>
    <t>18 - PL</t>
  </si>
  <si>
    <t>Svota osiguranja bez PDV-a (€)</t>
  </si>
  <si>
    <t>59,19 € i 53,22 €</t>
  </si>
  <si>
    <t>SVOTA OSIGURANJA 2023./2024. u €</t>
  </si>
  <si>
    <t>1952.</t>
  </si>
  <si>
    <t>2016.</t>
  </si>
  <si>
    <t>448.868.54 €</t>
  </si>
  <si>
    <t>Iznos osiguranja u € (svota osiguranja)</t>
  </si>
  <si>
    <t>Limit dragovoljnog osiguranja od odgovornosti u €</t>
  </si>
  <si>
    <t>Ukupna godišnja premija (€)</t>
  </si>
  <si>
    <t>Porez (€)</t>
  </si>
  <si>
    <t>Ukupna godišnja premija (€) s porezom</t>
  </si>
  <si>
    <t>Godišnja premija u € po osiguranoj osobi</t>
  </si>
  <si>
    <t>Ukupna  premija u €</t>
  </si>
  <si>
    <t>Porez u €</t>
  </si>
  <si>
    <t>Ukupna  premija u € s porezom</t>
  </si>
  <si>
    <t>Franšiza (€)</t>
  </si>
  <si>
    <t>Iznos osiguranja po osiguranoj osobi u € / Broj vozila</t>
  </si>
  <si>
    <t>Godišnja premija osiguranja od odgovornosti (obavezna )  u € / Limit pokrića 464.529,8295 €</t>
  </si>
  <si>
    <t xml:space="preserve">Godišnja premija osiguranja od odgovornosti ( dragovoljna odgovornost)  u € </t>
  </si>
  <si>
    <t xml:space="preserve">Ukupna godišnja premija u € </t>
  </si>
  <si>
    <t>Ukupna godišnja premija u € s porezom</t>
  </si>
  <si>
    <t xml:space="preserve">  SVEUKUPNO</t>
  </si>
  <si>
    <t>3A</t>
  </si>
  <si>
    <t>V Nacionalna plovidba</t>
  </si>
  <si>
    <t>Broj zaposlenih na 10.03.2023.</t>
  </si>
  <si>
    <t>85 KW</t>
  </si>
  <si>
    <t xml:space="preserve"> GUMENI ČAMCI SA VANBRODSKIM MOTOROM - 5 KOMADA</t>
  </si>
  <si>
    <t xml:space="preserve"> PLASTIČNI ČAMCI SA VANBRODSKIM MOTOROM - 19 KOMADA</t>
  </si>
  <si>
    <t>PL278378</t>
  </si>
  <si>
    <t>Osiguranici - Putnici/članovi  posade na motornim brodovima (m/b Svilaja - 17 putnika, m/b Plovput Split - 14 putnika,m/b Saida - 8 putnika, m/b Svjetionik - 12 putnika, putnici na brodicama Plovput 1 - 10 osoba,Plovput 2 - 9 osoba,Plovput 3 - 11 osoba,Plovput 4 - 12 osoba,Plovput 5 - 11 osoba,Plovput 6 - 14 osoba, Plovput 7 - 12 osoba,m/b Sikavac - 4 putnika,29 Ploče gumenjak - 2 osobe ukupno 136 putnika</t>
  </si>
  <si>
    <t>OSIGURANJE OSOBA OD POSLJEDICA NESRETNOG SLUČAJA - NEZGODA PUTNIKA  - NA BRODOVIMA I BRODICAMA</t>
  </si>
  <si>
    <t>3) Osiguranje osoba - nezgoda putnika - na brodovima i brodicama</t>
  </si>
  <si>
    <t>GUMENI ČAMCI SA VANBRODSKIM MOTOROM - 5 KOMADA</t>
  </si>
  <si>
    <t>PLASTIČNII ČAMCI SA VANBRODSKIM MOTOROM - 19 KOMADA</t>
  </si>
  <si>
    <t>SVJETLEĆE PLUTAČE - 112 KOMADA</t>
  </si>
  <si>
    <t xml:space="preserve"> broj osiguranika 158</t>
  </si>
  <si>
    <t>550 KW</t>
  </si>
  <si>
    <t>610 KW</t>
  </si>
  <si>
    <t xml:space="preserve"> 19)</t>
  </si>
  <si>
    <t>3) Obvezno osiguranje vlasnika odnosno korisnika brodice na motorni pogon od odgovornosti za štete nanesene trećim osobama za sljededeća plovila: re.br. 5 -11 PLOVPUT 1 (550 kW) PLOVPUT 2,3,4,5,6,7 (610 KW); re.br. 12 SIKAVAC 18 PL (209 kW);re.br. 19:   29PLOČE GUMENJAK (85 KW)</t>
  </si>
  <si>
    <t>Građevinski objekti (pristani, prilazi i betonski blokovi i dr. prema službenoj evidenciji osiguranika)</t>
  </si>
  <si>
    <t xml:space="preserve"> Računalna oprema (PC oprema)</t>
  </si>
  <si>
    <t xml:space="preserve">38.758.321,72 €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</si>
</sst>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n&quot;_-;\-* #,##0.00\ &quot;kn&quot;_-;_-* &quot;-&quot;??\ &quot;kn&quot;_-;_-@_-"/>
    <numFmt numFmtId="43" formatCode="_-* #,##0.00\ _k_n_-;\-* #,##0.00\ _k_n_-;_-* &quot;-&quot;??\ _k_n_-;_-@_-"/>
    <numFmt numFmtId="164" formatCode="#,##0.00\ &quot;kn&quot;"/>
    <numFmt numFmtId="165" formatCode=";;;"/>
    <numFmt numFmtId="166" formatCode="d/m/;@"/>
    <numFmt numFmtId="167" formatCode="_-* #,##0.00_K_n_-;\-* #,##0.00_K_n_-;_-* &quot;-&quot;??_K_n_-;_-@_-"/>
    <numFmt numFmtId="168" formatCode="_-* #,##0.00\ [$€-1]_-;\-* #,##0.00\ [$€-1]_-;_-* &quot;-&quot;??\ [$€-1]_-;_-@_-"/>
    <numFmt numFmtId="169" formatCode="#,##0.00\ [$€-1];\-#,##0.00\ [$€-1]"/>
  </numFmts>
  <fonts count="72" x14ac:knownFonts="1">
    <font>
      <sz val="11"/>
      <color theme="1"/>
      <name val="Calibri"/>
      <family val="2"/>
      <charset val="238"/>
      <scheme val="minor"/>
    </font>
    <font>
      <sz val="10"/>
      <name val="Arial"/>
      <family val="2"/>
      <charset val="238"/>
    </font>
    <font>
      <sz val="10"/>
      <name val="Arial CE"/>
      <charset val="238"/>
    </font>
    <font>
      <sz val="11"/>
      <color indexed="8"/>
      <name val="Calibri"/>
      <family val="2"/>
      <charset val="238"/>
    </font>
    <font>
      <sz val="10"/>
      <name val="Arial Narrow"/>
      <family val="2"/>
      <charset val="238"/>
    </font>
    <font>
      <b/>
      <sz val="15"/>
      <color theme="3"/>
      <name val="Times New Roman"/>
      <family val="2"/>
      <charset val="238"/>
    </font>
    <font>
      <b/>
      <sz val="12"/>
      <name val="Calibri"/>
      <family val="2"/>
      <charset val="238"/>
      <scheme val="minor"/>
    </font>
    <font>
      <sz val="10"/>
      <color theme="1"/>
      <name val="Calibri"/>
      <family val="2"/>
      <charset val="238"/>
      <scheme val="minor"/>
    </font>
    <font>
      <b/>
      <sz val="10"/>
      <color theme="1"/>
      <name val="Calibri"/>
      <family val="2"/>
      <charset val="238"/>
      <scheme val="minor"/>
    </font>
    <font>
      <b/>
      <sz val="12"/>
      <color theme="1"/>
      <name val="Calibri"/>
      <family val="2"/>
      <charset val="238"/>
      <scheme val="minor"/>
    </font>
    <font>
      <b/>
      <sz val="10"/>
      <name val="Calibri"/>
      <family val="2"/>
      <charset val="238"/>
      <scheme val="minor"/>
    </font>
    <font>
      <sz val="10"/>
      <name val="Calibri"/>
      <family val="2"/>
      <charset val="238"/>
      <scheme val="minor"/>
    </font>
    <font>
      <sz val="9"/>
      <color theme="1"/>
      <name val="Calibri"/>
      <family val="2"/>
      <charset val="238"/>
      <scheme val="minor"/>
    </font>
    <font>
      <sz val="8"/>
      <color theme="1"/>
      <name val="Calibri"/>
      <family val="2"/>
      <charset val="238"/>
      <scheme val="minor"/>
    </font>
    <font>
      <sz val="9"/>
      <name val="Calibri"/>
      <family val="2"/>
      <charset val="238"/>
      <scheme val="minor"/>
    </font>
    <font>
      <b/>
      <sz val="9"/>
      <name val="Calibri"/>
      <family val="2"/>
      <charset val="238"/>
      <scheme val="minor"/>
    </font>
    <font>
      <sz val="10"/>
      <color rgb="FF000000"/>
      <name val="Arial"/>
      <family val="2"/>
      <charset val="238"/>
    </font>
    <font>
      <sz val="10"/>
      <color theme="1"/>
      <name val="Arial"/>
      <family val="2"/>
      <charset val="238"/>
    </font>
    <font>
      <sz val="8"/>
      <name val="Arial"/>
      <family val="2"/>
      <charset val="238"/>
    </font>
    <font>
      <b/>
      <sz val="9"/>
      <color rgb="FF000000"/>
      <name val="Calibri"/>
      <family val="2"/>
      <charset val="238"/>
      <scheme val="minor"/>
    </font>
    <font>
      <sz val="8"/>
      <color rgb="FF000000"/>
      <name val="Calibri"/>
      <family val="2"/>
      <charset val="238"/>
      <scheme val="minor"/>
    </font>
    <font>
      <sz val="8"/>
      <name val="Calibri"/>
      <family val="2"/>
      <charset val="238"/>
      <scheme val="minor"/>
    </font>
    <font>
      <i/>
      <sz val="8"/>
      <color rgb="FF000000"/>
      <name val="Calibri"/>
      <family val="2"/>
      <charset val="238"/>
      <scheme val="minor"/>
    </font>
    <font>
      <i/>
      <sz val="8"/>
      <color theme="1"/>
      <name val="Calibri"/>
      <family val="2"/>
      <charset val="238"/>
      <scheme val="minor"/>
    </font>
    <font>
      <sz val="11"/>
      <name val="Calibri"/>
      <family val="2"/>
      <charset val="238"/>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b/>
      <sz val="12"/>
      <name val="Arial"/>
      <family val="2"/>
      <charset val="238"/>
    </font>
    <font>
      <b/>
      <sz val="10"/>
      <name val="Calibri"/>
      <family val="2"/>
      <charset val="238"/>
    </font>
    <font>
      <sz val="10"/>
      <name val="Calibri"/>
      <family val="2"/>
      <charset val="238"/>
    </font>
    <font>
      <sz val="8"/>
      <name val="Calibri"/>
      <family val="2"/>
      <charset val="238"/>
    </font>
    <font>
      <b/>
      <sz val="14"/>
      <color theme="1"/>
      <name val="Calibri"/>
      <family val="2"/>
      <charset val="238"/>
      <scheme val="minor"/>
    </font>
    <font>
      <b/>
      <sz val="16"/>
      <color theme="1"/>
      <name val="Calibri"/>
      <family val="2"/>
      <charset val="238"/>
      <scheme val="minor"/>
    </font>
    <font>
      <b/>
      <u/>
      <sz val="11"/>
      <color theme="1"/>
      <name val="Calibri"/>
      <family val="2"/>
      <charset val="238"/>
      <scheme val="minor"/>
    </font>
    <font>
      <b/>
      <u/>
      <sz val="14"/>
      <color rgb="FF000000"/>
      <name val="Arial"/>
      <family val="2"/>
      <charset val="238"/>
    </font>
    <font>
      <b/>
      <sz val="12"/>
      <color rgb="FF000000"/>
      <name val="Arial"/>
      <family val="2"/>
      <charset val="238"/>
    </font>
    <font>
      <sz val="12"/>
      <color rgb="FF000000"/>
      <name val="Arial"/>
      <family val="2"/>
      <charset val="238"/>
    </font>
    <font>
      <b/>
      <u/>
      <sz val="12"/>
      <name val="Arial"/>
      <family val="2"/>
      <charset val="238"/>
    </font>
    <font>
      <u/>
      <sz val="11"/>
      <color theme="1"/>
      <name val="Calibri"/>
      <family val="2"/>
      <charset val="238"/>
      <scheme val="minor"/>
    </font>
    <font>
      <b/>
      <u/>
      <sz val="12"/>
      <color theme="1"/>
      <name val="Calibri"/>
      <family val="2"/>
      <charset val="238"/>
      <scheme val="minor"/>
    </font>
    <font>
      <b/>
      <sz val="10"/>
      <name val="Arial"/>
      <family val="2"/>
      <charset val="238"/>
    </font>
    <font>
      <b/>
      <u/>
      <sz val="10"/>
      <name val="Arial"/>
      <family val="2"/>
      <charset val="238"/>
    </font>
    <font>
      <b/>
      <u/>
      <sz val="14"/>
      <name val="Calibri"/>
      <family val="2"/>
      <charset val="238"/>
      <scheme val="minor"/>
    </font>
    <font>
      <b/>
      <u/>
      <sz val="14"/>
      <color theme="1"/>
      <name val="Calibri"/>
      <family val="2"/>
      <charset val="238"/>
      <scheme val="minor"/>
    </font>
    <font>
      <sz val="12"/>
      <color theme="1"/>
      <name val="Calibri"/>
      <family val="2"/>
      <charset val="238"/>
      <scheme val="minor"/>
    </font>
    <font>
      <b/>
      <u/>
      <sz val="8"/>
      <color theme="1"/>
      <name val="Calibri"/>
      <family val="2"/>
      <charset val="238"/>
      <scheme val="minor"/>
    </font>
    <font>
      <sz val="10"/>
      <name val="Arial"/>
      <charset val="238"/>
    </font>
    <font>
      <sz val="10"/>
      <name val="Arial"/>
      <family val="2"/>
    </font>
    <font>
      <sz val="10"/>
      <color indexed="0"/>
      <name val="Arial"/>
    </font>
    <font>
      <sz val="10"/>
      <color indexed="0"/>
      <name val="Arial"/>
      <family val="2"/>
      <charset val="238"/>
    </font>
    <font>
      <b/>
      <sz val="14"/>
      <name val="Calibri"/>
      <family val="2"/>
      <charset val="238"/>
      <scheme val="minor"/>
    </font>
    <font>
      <b/>
      <sz val="9"/>
      <color rgb="FF000000"/>
      <name val="Arial"/>
      <family val="2"/>
      <charset val="238"/>
    </font>
    <font>
      <b/>
      <sz val="8"/>
      <color theme="1"/>
      <name val="Calibri"/>
      <family val="2"/>
      <charset val="238"/>
      <scheme val="minor"/>
    </font>
  </fonts>
  <fills count="4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26"/>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style="thin">
        <color rgb="FF000000"/>
      </right>
      <top/>
      <bottom style="thin">
        <color indexed="64"/>
      </bottom>
      <diagonal/>
    </border>
    <border>
      <left style="medium">
        <color indexed="64"/>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s>
  <cellStyleXfs count="62">
    <xf numFmtId="0" fontId="0" fillId="0" borderId="0"/>
    <xf numFmtId="0" fontId="5" fillId="0" borderId="10" applyNumberFormat="0" applyFill="0" applyAlignment="0" applyProtection="0"/>
    <xf numFmtId="0" fontId="1" fillId="0" borderId="0"/>
    <xf numFmtId="0" fontId="4" fillId="0" borderId="0"/>
    <xf numFmtId="0" fontId="3" fillId="0" borderId="0"/>
    <xf numFmtId="0" fontId="2" fillId="0" borderId="0"/>
    <xf numFmtId="0" fontId="1" fillId="0" borderId="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7"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38"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6" borderId="0" applyNumberFormat="0" applyBorder="0" applyAlignment="0" applyProtection="0"/>
    <xf numFmtId="0" fontId="27" fillId="10" borderId="0" applyNumberFormat="0" applyBorder="0" applyAlignment="0" applyProtection="0"/>
    <xf numFmtId="0" fontId="28" fillId="13" borderId="47" applyNumberFormat="0" applyAlignment="0" applyProtection="0"/>
    <xf numFmtId="0" fontId="29" fillId="14" borderId="50" applyNumberFormat="0" applyAlignment="0" applyProtection="0"/>
    <xf numFmtId="0" fontId="30" fillId="0" borderId="0" applyNumberFormat="0" applyFill="0" applyBorder="0" applyAlignment="0" applyProtection="0"/>
    <xf numFmtId="0" fontId="31" fillId="9" borderId="0" applyNumberFormat="0" applyBorder="0" applyAlignment="0" applyProtection="0"/>
    <xf numFmtId="0" fontId="32" fillId="0" borderId="10" applyNumberFormat="0" applyFill="0" applyAlignment="0" applyProtection="0"/>
    <xf numFmtId="0" fontId="33" fillId="0" borderId="45" applyNumberFormat="0" applyFill="0" applyAlignment="0" applyProtection="0"/>
    <xf numFmtId="0" fontId="34" fillId="0" borderId="46" applyNumberFormat="0" applyFill="0" applyAlignment="0" applyProtection="0"/>
    <xf numFmtId="0" fontId="34" fillId="0" borderId="0" applyNumberFormat="0" applyFill="0" applyBorder="0" applyAlignment="0" applyProtection="0"/>
    <xf numFmtId="0" fontId="35" fillId="12" borderId="47" applyNumberFormat="0" applyAlignment="0" applyProtection="0"/>
    <xf numFmtId="0" fontId="36" fillId="0" borderId="49" applyNumberFormat="0" applyFill="0" applyAlignment="0" applyProtection="0"/>
    <xf numFmtId="0" fontId="37" fillId="11" borderId="0" applyNumberFormat="0" applyBorder="0" applyAlignment="0" applyProtection="0"/>
    <xf numFmtId="0" fontId="25" fillId="15" borderId="51" applyNumberFormat="0" applyFont="0" applyAlignment="0" applyProtection="0"/>
    <xf numFmtId="0" fontId="38" fillId="13" borderId="48" applyNumberFormat="0" applyAlignment="0" applyProtection="0"/>
    <xf numFmtId="0" fontId="39" fillId="0" borderId="0" applyNumberFormat="0" applyFill="0" applyBorder="0" applyAlignment="0" applyProtection="0"/>
    <xf numFmtId="0" fontId="40" fillId="0" borderId="52" applyNumberFormat="0" applyFill="0" applyAlignment="0" applyProtection="0"/>
    <xf numFmtId="0" fontId="41" fillId="0" borderId="0" applyNumberFormat="0" applyFill="0" applyBorder="0" applyAlignment="0" applyProtection="0"/>
    <xf numFmtId="43" fontId="3" fillId="0" borderId="0" applyFont="0" applyFill="0" applyBorder="0" applyAlignment="0" applyProtection="0"/>
    <xf numFmtId="0" fontId="1" fillId="0" borderId="0">
      <alignment wrapText="1"/>
    </xf>
    <xf numFmtId="167" fontId="1" fillId="0" borderId="0" applyFont="0" applyFill="0" applyBorder="0" applyAlignment="0" applyProtection="0"/>
    <xf numFmtId="9" fontId="42" fillId="0" borderId="0" applyFont="0" applyFill="0" applyBorder="0" applyAlignment="0" applyProtection="0"/>
    <xf numFmtId="0" fontId="65" fillId="0" borderId="0"/>
    <xf numFmtId="44" fontId="3" fillId="0" borderId="0" applyFont="0" applyFill="0" applyBorder="0" applyAlignment="0" applyProtection="0"/>
    <xf numFmtId="0" fontId="42" fillId="0" borderId="0"/>
    <xf numFmtId="0" fontId="66" fillId="0" borderId="0"/>
    <xf numFmtId="9" fontId="66" fillId="0" borderId="0" applyFont="0" applyFill="0" applyBorder="0" applyAlignment="0" applyProtection="0"/>
    <xf numFmtId="0" fontId="42" fillId="0" borderId="0"/>
    <xf numFmtId="0" fontId="67" fillId="0" borderId="0" applyNumberFormat="0" applyFont="0">
      <alignment horizontal="left" vertical="top" justifyLastLine="1"/>
      <protection locked="0"/>
    </xf>
    <xf numFmtId="0" fontId="1" fillId="0" borderId="0"/>
    <xf numFmtId="0" fontId="68" fillId="0" borderId="0" applyNumberFormat="0" applyFont="0">
      <alignment horizontal="left" vertical="top" justifyLastLine="1"/>
      <protection locked="0"/>
    </xf>
    <xf numFmtId="44" fontId="42" fillId="0" borderId="0" applyFont="0" applyFill="0" applyBorder="0" applyAlignment="0" applyProtection="0"/>
  </cellStyleXfs>
  <cellXfs count="402">
    <xf numFmtId="0" fontId="0" fillId="0" borderId="0" xfId="0"/>
    <xf numFmtId="0" fontId="0" fillId="0" borderId="0" xfId="0" applyFont="1"/>
    <xf numFmtId="0" fontId="0" fillId="0" borderId="0" xfId="0" applyFont="1" applyAlignment="1">
      <alignment horizontal="justify" vertical="center"/>
    </xf>
    <xf numFmtId="0" fontId="6" fillId="0" borderId="0" xfId="3" applyFont="1" applyAlignment="1" applyProtection="1">
      <alignment horizontal="left" vertical="center"/>
    </xf>
    <xf numFmtId="164" fontId="0" fillId="0" borderId="0" xfId="0" applyNumberFormat="1" applyFont="1" applyAlignment="1">
      <alignment horizontal="center" vertical="center"/>
    </xf>
    <xf numFmtId="0" fontId="7" fillId="0" borderId="0" xfId="0" applyFont="1" applyAlignment="1">
      <alignment horizontal="center"/>
    </xf>
    <xf numFmtId="164" fontId="7" fillId="0" borderId="0" xfId="0" applyNumberFormat="1" applyFont="1" applyAlignment="1">
      <alignment horizontal="center" vertical="center"/>
    </xf>
    <xf numFmtId="0" fontId="7" fillId="2" borderId="1" xfId="0" applyFont="1" applyFill="1" applyBorder="1"/>
    <xf numFmtId="0" fontId="9" fillId="3" borderId="0" xfId="0" applyNumberFormat="1" applyFont="1" applyFill="1" applyAlignment="1" applyProtection="1"/>
    <xf numFmtId="0" fontId="17" fillId="0" borderId="0" xfId="0" applyFont="1"/>
    <xf numFmtId="0" fontId="16" fillId="0" borderId="0" xfId="0" applyFont="1" applyAlignment="1">
      <alignment vertical="center"/>
    </xf>
    <xf numFmtId="0" fontId="15" fillId="0" borderId="0" xfId="3" applyFont="1" applyAlignment="1" applyProtection="1">
      <alignment horizontal="left" vertical="center"/>
    </xf>
    <xf numFmtId="0" fontId="15" fillId="0" borderId="0" xfId="3" applyFont="1" applyAlignment="1" applyProtection="1">
      <alignment horizontal="center" vertical="center"/>
    </xf>
    <xf numFmtId="0" fontId="15" fillId="0" borderId="0" xfId="3" applyNumberFormat="1" applyFont="1" applyAlignment="1" applyProtection="1">
      <alignment horizontal="center" vertical="center"/>
    </xf>
    <xf numFmtId="4" fontId="14" fillId="0" borderId="0" xfId="3" applyNumberFormat="1" applyFont="1" applyProtection="1"/>
    <xf numFmtId="0" fontId="18" fillId="0" borderId="0" xfId="3" applyFont="1" applyProtection="1"/>
    <xf numFmtId="0" fontId="14" fillId="0" borderId="0" xfId="3" applyFont="1" applyProtection="1"/>
    <xf numFmtId="0" fontId="14" fillId="0" borderId="0" xfId="3" applyNumberFormat="1" applyFont="1" applyProtection="1"/>
    <xf numFmtId="4" fontId="14" fillId="4" borderId="7" xfId="3" applyNumberFormat="1" applyFont="1" applyFill="1" applyBorder="1" applyProtection="1"/>
    <xf numFmtId="165" fontId="14" fillId="4" borderId="7" xfId="3" applyNumberFormat="1" applyFont="1" applyFill="1" applyBorder="1" applyProtection="1"/>
    <xf numFmtId="0" fontId="14" fillId="4" borderId="7" xfId="3" applyNumberFormat="1" applyFont="1" applyFill="1" applyBorder="1" applyProtection="1"/>
    <xf numFmtId="0" fontId="14" fillId="4" borderId="7" xfId="3" applyFont="1" applyFill="1" applyBorder="1" applyProtection="1"/>
    <xf numFmtId="0" fontId="14" fillId="4" borderId="26" xfId="3" applyFont="1" applyFill="1" applyBorder="1" applyProtection="1"/>
    <xf numFmtId="0" fontId="14" fillId="0" borderId="0" xfId="3" quotePrefix="1" applyFont="1" applyBorder="1" applyAlignment="1" applyProtection="1">
      <alignment horizontal="left" indent="1"/>
    </xf>
    <xf numFmtId="4" fontId="14" fillId="5" borderId="26" xfId="3" applyNumberFormat="1" applyFont="1" applyFill="1" applyBorder="1" applyProtection="1">
      <protection locked="0"/>
    </xf>
    <xf numFmtId="4" fontId="18" fillId="0" borderId="0" xfId="3" applyNumberFormat="1" applyFont="1" applyProtection="1"/>
    <xf numFmtId="0" fontId="14" fillId="0" borderId="12" xfId="3" quotePrefix="1" applyFont="1" applyBorder="1" applyAlignment="1" applyProtection="1">
      <alignment horizontal="left" indent="1"/>
    </xf>
    <xf numFmtId="0" fontId="14" fillId="0" borderId="15" xfId="3" quotePrefix="1" applyFont="1" applyBorder="1" applyAlignment="1" applyProtection="1">
      <alignment horizontal="left" indent="1"/>
    </xf>
    <xf numFmtId="0" fontId="14" fillId="0" borderId="15" xfId="3" quotePrefix="1" applyFont="1" applyBorder="1" applyAlignment="1" applyProtection="1">
      <alignment horizontal="left" wrapText="1" indent="1"/>
    </xf>
    <xf numFmtId="0" fontId="14" fillId="0" borderId="33" xfId="3" applyNumberFormat="1" applyFont="1" applyFill="1" applyBorder="1" applyProtection="1"/>
    <xf numFmtId="0" fontId="14" fillId="3" borderId="0" xfId="3" applyFont="1" applyFill="1" applyProtection="1"/>
    <xf numFmtId="0" fontId="14" fillId="3" borderId="0" xfId="3" applyNumberFormat="1" applyFont="1" applyFill="1" applyProtection="1"/>
    <xf numFmtId="0" fontId="18" fillId="3" borderId="0" xfId="3" applyFont="1" applyFill="1" applyProtection="1"/>
    <xf numFmtId="0" fontId="18" fillId="3" borderId="0" xfId="3" applyNumberFormat="1" applyFont="1" applyFill="1" applyProtection="1"/>
    <xf numFmtId="0" fontId="18" fillId="0" borderId="0" xfId="3" applyNumberFormat="1" applyFont="1" applyProtection="1"/>
    <xf numFmtId="0" fontId="18" fillId="0" borderId="0" xfId="3" applyFont="1" applyFill="1" applyProtection="1"/>
    <xf numFmtId="0" fontId="13" fillId="8" borderId="0" xfId="0" applyFont="1" applyFill="1" applyBorder="1"/>
    <xf numFmtId="0" fontId="13" fillId="8" borderId="0" xfId="0" applyFont="1" applyFill="1" applyBorder="1" applyAlignment="1">
      <alignment horizontal="center"/>
    </xf>
    <xf numFmtId="0" fontId="13" fillId="8" borderId="0" xfId="0" applyFont="1" applyFill="1" applyAlignment="1">
      <alignment vertical="center"/>
    </xf>
    <xf numFmtId="0" fontId="21" fillId="3" borderId="37" xfId="0" applyFont="1" applyFill="1" applyBorder="1" applyAlignment="1">
      <alignment horizontal="center" wrapText="1"/>
    </xf>
    <xf numFmtId="0" fontId="21" fillId="8" borderId="39" xfId="0" applyFont="1" applyFill="1" applyBorder="1" applyAlignment="1">
      <alignment horizontal="center" wrapText="1"/>
    </xf>
    <xf numFmtId="0" fontId="21" fillId="8" borderId="0" xfId="0" applyFont="1" applyFill="1" applyAlignment="1"/>
    <xf numFmtId="0" fontId="21" fillId="3" borderId="40" xfId="0" applyFont="1" applyFill="1" applyBorder="1" applyAlignment="1">
      <alignment horizontal="center" wrapText="1"/>
    </xf>
    <xf numFmtId="0" fontId="21" fillId="3" borderId="0" xfId="0" applyFont="1" applyFill="1" applyAlignment="1"/>
    <xf numFmtId="0" fontId="13" fillId="8" borderId="0" xfId="0" applyFont="1" applyFill="1"/>
    <xf numFmtId="0" fontId="13" fillId="8" borderId="0" xfId="0" applyFont="1" applyFill="1" applyAlignment="1">
      <alignment horizontal="center"/>
    </xf>
    <xf numFmtId="0" fontId="13" fillId="8" borderId="0" xfId="0" applyFont="1" applyFill="1" applyBorder="1" applyProtection="1"/>
    <xf numFmtId="0" fontId="13" fillId="8" borderId="0" xfId="0" applyFont="1" applyFill="1" applyBorder="1" applyAlignment="1" applyProtection="1">
      <alignment horizontal="center"/>
    </xf>
    <xf numFmtId="166" fontId="13" fillId="8" borderId="0" xfId="0" applyNumberFormat="1" applyFont="1" applyFill="1" applyBorder="1" applyProtection="1"/>
    <xf numFmtId="4" fontId="13" fillId="8" borderId="0" xfId="0" applyNumberFormat="1" applyFont="1" applyFill="1" applyBorder="1" applyProtection="1"/>
    <xf numFmtId="0" fontId="13" fillId="8" borderId="0" xfId="0" applyFont="1" applyFill="1" applyAlignment="1" applyProtection="1">
      <alignment vertical="center"/>
    </xf>
    <xf numFmtId="1" fontId="22" fillId="7" borderId="8" xfId="0" applyNumberFormat="1" applyFont="1" applyFill="1" applyBorder="1" applyAlignment="1" applyProtection="1">
      <alignment horizontal="center" vertical="center" wrapText="1"/>
    </xf>
    <xf numFmtId="1" fontId="22" fillId="7" borderId="11" xfId="0" applyNumberFormat="1" applyFont="1" applyFill="1" applyBorder="1" applyAlignment="1" applyProtection="1">
      <alignment horizontal="center" vertical="center" wrapText="1"/>
    </xf>
    <xf numFmtId="1" fontId="22" fillId="7" borderId="9" xfId="0" applyNumberFormat="1" applyFont="1" applyFill="1" applyBorder="1" applyAlignment="1" applyProtection="1">
      <alignment horizontal="center" vertical="center" wrapText="1"/>
    </xf>
    <xf numFmtId="0" fontId="21" fillId="3" borderId="37" xfId="0" applyFont="1" applyFill="1" applyBorder="1" applyAlignment="1" applyProtection="1">
      <alignment horizontal="center" wrapText="1"/>
    </xf>
    <xf numFmtId="0" fontId="21" fillId="3" borderId="38" xfId="0" applyFont="1" applyFill="1" applyBorder="1" applyAlignment="1" applyProtection="1">
      <alignment horizontal="center" wrapText="1"/>
    </xf>
    <xf numFmtId="1" fontId="21" fillId="8" borderId="39" xfId="0" applyNumberFormat="1" applyFont="1" applyFill="1" applyBorder="1" applyAlignment="1" applyProtection="1">
      <alignment horizontal="center" wrapText="1"/>
    </xf>
    <xf numFmtId="0" fontId="21" fillId="8" borderId="39" xfId="0" applyFont="1" applyFill="1" applyBorder="1" applyAlignment="1" applyProtection="1">
      <alignment horizontal="center" wrapText="1"/>
    </xf>
    <xf numFmtId="0" fontId="21" fillId="8" borderId="18" xfId="0" applyFont="1" applyFill="1" applyBorder="1" applyAlignment="1" applyProtection="1">
      <alignment horizontal="center" wrapText="1"/>
    </xf>
    <xf numFmtId="0" fontId="21" fillId="8" borderId="0" xfId="0" applyFont="1" applyFill="1" applyAlignment="1" applyProtection="1"/>
    <xf numFmtId="0" fontId="21" fillId="3" borderId="40" xfId="0" applyFont="1" applyFill="1" applyBorder="1" applyAlignment="1" applyProtection="1">
      <alignment horizontal="center" wrapText="1"/>
    </xf>
    <xf numFmtId="0" fontId="21" fillId="8" borderId="19" xfId="0" applyFont="1" applyFill="1" applyBorder="1" applyAlignment="1" applyProtection="1">
      <alignment horizontal="center" wrapText="1"/>
    </xf>
    <xf numFmtId="0" fontId="21" fillId="8" borderId="43" xfId="0" applyFont="1" applyFill="1" applyBorder="1" applyAlignment="1" applyProtection="1">
      <alignment horizontal="center" wrapText="1"/>
    </xf>
    <xf numFmtId="0" fontId="21" fillId="3" borderId="0" xfId="0" applyFont="1" applyFill="1" applyAlignment="1" applyProtection="1"/>
    <xf numFmtId="0" fontId="21" fillId="8" borderId="44" xfId="0" applyFont="1" applyFill="1" applyBorder="1" applyAlignment="1" applyProtection="1">
      <alignment horizontal="center" wrapText="1"/>
    </xf>
    <xf numFmtId="0" fontId="13" fillId="8" borderId="0" xfId="0" applyFont="1" applyFill="1" applyProtection="1"/>
    <xf numFmtId="0" fontId="13" fillId="8" borderId="0" xfId="0" applyFont="1" applyFill="1" applyAlignment="1" applyProtection="1">
      <alignment horizontal="center"/>
    </xf>
    <xf numFmtId="166" fontId="13" fillId="8" borderId="0" xfId="0" applyNumberFormat="1" applyFont="1" applyFill="1" applyProtection="1"/>
    <xf numFmtId="4" fontId="13" fillId="8" borderId="0" xfId="0" applyNumberFormat="1" applyFont="1" applyFill="1" applyProtection="1"/>
    <xf numFmtId="0" fontId="13" fillId="3" borderId="0" xfId="0" applyFont="1" applyFill="1" applyBorder="1" applyAlignment="1">
      <alignment horizontal="center"/>
    </xf>
    <xf numFmtId="166" fontId="13" fillId="8" borderId="0" xfId="0" applyNumberFormat="1" applyFont="1" applyFill="1" applyBorder="1"/>
    <xf numFmtId="4" fontId="13" fillId="3" borderId="0" xfId="0" applyNumberFormat="1" applyFont="1" applyFill="1" applyBorder="1"/>
    <xf numFmtId="4" fontId="13" fillId="8" borderId="0" xfId="0" applyNumberFormat="1" applyFont="1" applyFill="1" applyBorder="1"/>
    <xf numFmtId="1" fontId="22" fillId="7" borderId="8" xfId="0" applyNumberFormat="1" applyFont="1" applyFill="1" applyBorder="1" applyAlignment="1">
      <alignment horizontal="center" vertical="center" wrapText="1"/>
    </xf>
    <xf numFmtId="1" fontId="22" fillId="7" borderId="11" xfId="0" applyNumberFormat="1" applyFont="1" applyFill="1" applyBorder="1" applyAlignment="1">
      <alignment horizontal="center" vertical="center" wrapText="1"/>
    </xf>
    <xf numFmtId="1" fontId="22" fillId="3" borderId="11" xfId="0" applyNumberFormat="1" applyFont="1" applyFill="1" applyBorder="1" applyAlignment="1">
      <alignment horizontal="center" vertical="center" wrapText="1"/>
    </xf>
    <xf numFmtId="1" fontId="22" fillId="7" borderId="9" xfId="0" applyNumberFormat="1" applyFont="1" applyFill="1" applyBorder="1" applyAlignment="1">
      <alignment horizontal="center" vertical="center" wrapText="1"/>
    </xf>
    <xf numFmtId="0" fontId="23" fillId="8" borderId="0" xfId="0" applyFont="1" applyFill="1" applyAlignment="1">
      <alignment vertical="center"/>
    </xf>
    <xf numFmtId="0" fontId="21" fillId="8" borderId="44" xfId="0" applyFont="1" applyFill="1" applyBorder="1" applyAlignment="1">
      <alignment horizontal="center" wrapText="1"/>
    </xf>
    <xf numFmtId="0" fontId="21" fillId="8" borderId="18" xfId="0" applyFont="1" applyFill="1" applyBorder="1" applyAlignment="1">
      <alignment horizontal="center" wrapText="1"/>
    </xf>
    <xf numFmtId="4" fontId="21" fillId="3" borderId="18" xfId="0" applyNumberFormat="1" applyFont="1" applyFill="1" applyBorder="1" applyAlignment="1">
      <alignment horizontal="right" wrapText="1"/>
    </xf>
    <xf numFmtId="0" fontId="21" fillId="8" borderId="19" xfId="0" applyFont="1" applyFill="1" applyBorder="1" applyAlignment="1">
      <alignment horizontal="center" wrapText="1"/>
    </xf>
    <xf numFmtId="4" fontId="21" fillId="3" borderId="19" xfId="0" applyNumberFormat="1" applyFont="1" applyFill="1" applyBorder="1" applyAlignment="1">
      <alignment horizontal="right" wrapText="1"/>
    </xf>
    <xf numFmtId="0" fontId="21" fillId="3" borderId="19" xfId="0" applyFont="1" applyFill="1" applyBorder="1" applyAlignment="1"/>
    <xf numFmtId="0" fontId="13" fillId="3" borderId="0" xfId="0" applyFont="1" applyFill="1" applyAlignment="1">
      <alignment horizontal="center"/>
    </xf>
    <xf numFmtId="166" fontId="13" fillId="8" borderId="0" xfId="0" applyNumberFormat="1" applyFont="1" applyFill="1"/>
    <xf numFmtId="4" fontId="13" fillId="3" borderId="0" xfId="0" applyNumberFormat="1" applyFont="1" applyFill="1"/>
    <xf numFmtId="4" fontId="13" fillId="8" borderId="0" xfId="0" applyNumberFormat="1" applyFont="1" applyFill="1"/>
    <xf numFmtId="14" fontId="21" fillId="8" borderId="39" xfId="0" applyNumberFormat="1" applyFont="1" applyFill="1" applyBorder="1" applyAlignment="1" applyProtection="1">
      <alignment horizontal="center" wrapText="1"/>
    </xf>
    <xf numFmtId="0" fontId="21" fillId="0" borderId="39" xfId="0" applyNumberFormat="1" applyFont="1" applyFill="1" applyBorder="1" applyAlignment="1" applyProtection="1">
      <alignment horizontal="center" wrapText="1"/>
    </xf>
    <xf numFmtId="0" fontId="7" fillId="0" borderId="0" xfId="0" applyFont="1"/>
    <xf numFmtId="0" fontId="16" fillId="0" borderId="0" xfId="0" applyFont="1" applyAlignment="1">
      <alignment vertical="center" wrapText="1"/>
    </xf>
    <xf numFmtId="0" fontId="0" fillId="0" borderId="0" xfId="0"/>
    <xf numFmtId="0" fontId="24" fillId="0" borderId="19" xfId="0" applyFont="1" applyBorder="1"/>
    <xf numFmtId="0" fontId="21" fillId="3" borderId="19" xfId="0" applyFont="1" applyFill="1" applyBorder="1" applyAlignment="1" applyProtection="1">
      <alignment horizontal="center"/>
    </xf>
    <xf numFmtId="0" fontId="19" fillId="4" borderId="1" xfId="0" applyFont="1" applyFill="1" applyBorder="1" applyAlignment="1" applyProtection="1">
      <alignment vertical="center" wrapText="1"/>
    </xf>
    <xf numFmtId="0" fontId="46" fillId="0" borderId="0" xfId="3" applyFont="1" applyAlignment="1">
      <alignment horizontal="left" vertical="center"/>
    </xf>
    <xf numFmtId="0" fontId="6" fillId="0" borderId="0" xfId="3" applyFont="1" applyAlignment="1">
      <alignment horizontal="left" vertical="center"/>
    </xf>
    <xf numFmtId="0" fontId="21" fillId="3" borderId="55" xfId="0" applyFont="1" applyFill="1" applyBorder="1" applyAlignment="1" applyProtection="1">
      <alignment horizontal="center" wrapText="1"/>
    </xf>
    <xf numFmtId="0" fontId="21" fillId="3" borderId="56" xfId="0" applyFont="1" applyFill="1" applyBorder="1" applyAlignment="1" applyProtection="1">
      <alignment horizontal="center" wrapText="1"/>
    </xf>
    <xf numFmtId="1" fontId="21" fillId="8" borderId="57" xfId="0" applyNumberFormat="1" applyFont="1" applyFill="1" applyBorder="1" applyAlignment="1" applyProtection="1">
      <alignment horizontal="center" wrapText="1"/>
    </xf>
    <xf numFmtId="0" fontId="21" fillId="8" borderId="57" xfId="0" applyFont="1" applyFill="1" applyBorder="1" applyAlignment="1" applyProtection="1">
      <alignment horizontal="center" wrapText="1"/>
    </xf>
    <xf numFmtId="14" fontId="21" fillId="8" borderId="57" xfId="0" applyNumberFormat="1" applyFont="1" applyFill="1" applyBorder="1" applyAlignment="1" applyProtection="1">
      <alignment horizontal="center" wrapText="1"/>
    </xf>
    <xf numFmtId="0" fontId="21" fillId="0" borderId="57" xfId="0" applyNumberFormat="1" applyFont="1" applyFill="1" applyBorder="1" applyAlignment="1" applyProtection="1">
      <alignment horizontal="center" wrapText="1"/>
    </xf>
    <xf numFmtId="0" fontId="21" fillId="3" borderId="54" xfId="0" applyFont="1" applyFill="1" applyBorder="1" applyAlignment="1" applyProtection="1">
      <alignment horizontal="center" wrapText="1"/>
    </xf>
    <xf numFmtId="0" fontId="15" fillId="40" borderId="4" xfId="3" applyFont="1" applyFill="1" applyBorder="1" applyAlignment="1" applyProtection="1">
      <alignment horizontal="center" vertical="center" wrapText="1"/>
    </xf>
    <xf numFmtId="4" fontId="15" fillId="40" borderId="4" xfId="3" quotePrefix="1" applyNumberFormat="1" applyFont="1" applyFill="1" applyBorder="1" applyAlignment="1" applyProtection="1">
      <alignment horizontal="center" vertical="center" wrapText="1"/>
    </xf>
    <xf numFmtId="0" fontId="15" fillId="40" borderId="4" xfId="3" applyNumberFormat="1" applyFont="1" applyFill="1" applyBorder="1" applyAlignment="1" applyProtection="1">
      <alignment horizontal="center" vertical="center" wrapText="1"/>
    </xf>
    <xf numFmtId="0" fontId="15" fillId="40" borderId="1" xfId="3" applyFont="1" applyFill="1" applyBorder="1" applyProtection="1"/>
    <xf numFmtId="0" fontId="19" fillId="40" borderId="7" xfId="0" applyFont="1" applyFill="1" applyBorder="1" applyAlignment="1" applyProtection="1">
      <alignment vertical="center"/>
    </xf>
    <xf numFmtId="4" fontId="14" fillId="40" borderId="7" xfId="3" applyNumberFormat="1" applyFont="1" applyFill="1" applyBorder="1" applyProtection="1"/>
    <xf numFmtId="165" fontId="14" fillId="40" borderId="7" xfId="3" applyNumberFormat="1" applyFont="1" applyFill="1" applyBorder="1" applyProtection="1"/>
    <xf numFmtId="0" fontId="14" fillId="40" borderId="7" xfId="3" applyNumberFormat="1" applyFont="1" applyFill="1" applyBorder="1" applyProtection="1"/>
    <xf numFmtId="0" fontId="14" fillId="40" borderId="7" xfId="3" applyFont="1" applyFill="1" applyBorder="1" applyProtection="1"/>
    <xf numFmtId="0" fontId="14" fillId="40" borderId="26" xfId="3" applyFont="1" applyFill="1" applyBorder="1" applyProtection="1"/>
    <xf numFmtId="0" fontId="14" fillId="40" borderId="29" xfId="3" applyFont="1" applyFill="1" applyBorder="1" applyProtection="1"/>
    <xf numFmtId="0" fontId="14" fillId="40" borderId="9" xfId="3" applyFont="1" applyFill="1" applyBorder="1" applyProtection="1"/>
    <xf numFmtId="0" fontId="14" fillId="40" borderId="7" xfId="3" applyFont="1" applyFill="1" applyBorder="1" applyAlignment="1" applyProtection="1"/>
    <xf numFmtId="0" fontId="19" fillId="40" borderId="1" xfId="0" applyFont="1" applyFill="1" applyBorder="1" applyAlignment="1" applyProtection="1">
      <alignment vertical="center"/>
    </xf>
    <xf numFmtId="0" fontId="14" fillId="40" borderId="1" xfId="3" applyFont="1" applyFill="1" applyBorder="1" applyAlignment="1" applyProtection="1"/>
    <xf numFmtId="0" fontId="20" fillId="40" borderId="34" xfId="0" applyFont="1" applyFill="1" applyBorder="1" applyAlignment="1" applyProtection="1">
      <alignment horizontal="center" vertical="center" wrapText="1"/>
    </xf>
    <xf numFmtId="0" fontId="20" fillId="40" borderId="35" xfId="0" applyFont="1" applyFill="1" applyBorder="1" applyAlignment="1" applyProtection="1">
      <alignment horizontal="center" vertical="center" wrapText="1"/>
    </xf>
    <xf numFmtId="0" fontId="20" fillId="40" borderId="36" xfId="0" applyFont="1" applyFill="1" applyBorder="1" applyAlignment="1" applyProtection="1">
      <alignment horizontal="center" vertical="center" wrapText="1"/>
    </xf>
    <xf numFmtId="0" fontId="20" fillId="40" borderId="34" xfId="0" applyFont="1" applyFill="1" applyBorder="1" applyAlignment="1">
      <alignment horizontal="center" vertical="center" wrapText="1"/>
    </xf>
    <xf numFmtId="0" fontId="20" fillId="40" borderId="35" xfId="0" applyFont="1" applyFill="1" applyBorder="1" applyAlignment="1">
      <alignment horizontal="center" vertical="center" wrapText="1"/>
    </xf>
    <xf numFmtId="0" fontId="20" fillId="40" borderId="36" xfId="0" applyFont="1" applyFill="1" applyBorder="1" applyAlignment="1">
      <alignment horizontal="center" vertical="center" wrapText="1"/>
    </xf>
    <xf numFmtId="4" fontId="20" fillId="40" borderId="36" xfId="0" applyNumberFormat="1" applyFont="1" applyFill="1" applyBorder="1" applyAlignment="1">
      <alignment horizontal="center" vertical="center" wrapText="1"/>
    </xf>
    <xf numFmtId="4" fontId="20" fillId="40" borderId="41" xfId="0" applyNumberFormat="1" applyFont="1" applyFill="1" applyBorder="1" applyAlignment="1">
      <alignment horizontal="center" vertical="center" wrapText="1"/>
    </xf>
    <xf numFmtId="4" fontId="20" fillId="40" borderId="36" xfId="0" applyNumberFormat="1" applyFont="1" applyFill="1" applyBorder="1" applyAlignment="1" applyProtection="1">
      <alignment horizontal="center" vertical="center" wrapText="1"/>
    </xf>
    <xf numFmtId="4" fontId="20" fillId="40" borderId="41" xfId="0" applyNumberFormat="1" applyFont="1" applyFill="1" applyBorder="1" applyAlignment="1" applyProtection="1">
      <alignment horizontal="center" vertical="center" wrapText="1"/>
    </xf>
    <xf numFmtId="0" fontId="24" fillId="0" borderId="19" xfId="0" applyFont="1" applyBorder="1" applyAlignment="1">
      <alignment horizontal="center"/>
    </xf>
    <xf numFmtId="0" fontId="24" fillId="0" borderId="19" xfId="0" applyFont="1" applyBorder="1" applyAlignment="1">
      <alignment horizontal="left"/>
    </xf>
    <xf numFmtId="4" fontId="24" fillId="0" borderId="19" xfId="0" applyNumberFormat="1" applyFont="1" applyBorder="1"/>
    <xf numFmtId="4" fontId="24" fillId="3" borderId="19" xfId="0" applyNumberFormat="1" applyFont="1" applyFill="1" applyBorder="1"/>
    <xf numFmtId="0" fontId="43" fillId="0" borderId="19" xfId="0" applyFont="1" applyBorder="1"/>
    <xf numFmtId="0" fontId="24" fillId="0" borderId="19" xfId="0" applyFont="1" applyBorder="1" applyAlignment="1">
      <alignment wrapText="1"/>
    </xf>
    <xf numFmtId="0" fontId="45" fillId="40" borderId="19" xfId="0" applyFont="1" applyFill="1" applyBorder="1" applyAlignment="1">
      <alignment wrapText="1"/>
    </xf>
    <xf numFmtId="4" fontId="45" fillId="40" borderId="19" xfId="0" applyNumberFormat="1" applyFont="1" applyFill="1" applyBorder="1" applyAlignment="1">
      <alignment wrapText="1"/>
    </xf>
    <xf numFmtId="4" fontId="45" fillId="40" borderId="19" xfId="0" applyNumberFormat="1" applyFont="1" applyFill="1" applyBorder="1" applyAlignment="1">
      <alignment horizontal="center" wrapText="1"/>
    </xf>
    <xf numFmtId="10" fontId="24" fillId="0" borderId="19" xfId="51" applyNumberFormat="1" applyFont="1" applyBorder="1"/>
    <xf numFmtId="0" fontId="0" fillId="0" borderId="19" xfId="0" applyBorder="1" applyAlignment="1">
      <alignment horizontal="center" vertical="center"/>
    </xf>
    <xf numFmtId="0" fontId="0" fillId="0" borderId="19" xfId="0" applyBorder="1" applyAlignment="1">
      <alignment wrapText="1"/>
    </xf>
    <xf numFmtId="0" fontId="0" fillId="0" borderId="19"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horizontal="left" vertical="center" wrapText="1"/>
    </xf>
    <xf numFmtId="0" fontId="44" fillId="42" borderId="19" xfId="0" applyFont="1" applyFill="1" applyBorder="1" applyAlignment="1">
      <alignment vertical="center"/>
    </xf>
    <xf numFmtId="0" fontId="0" fillId="0" borderId="19" xfId="0" applyBorder="1"/>
    <xf numFmtId="0" fontId="0" fillId="0" borderId="19" xfId="0" applyBorder="1" applyAlignment="1">
      <alignment horizontal="center"/>
    </xf>
    <xf numFmtId="0" fontId="0" fillId="0" borderId="25" xfId="0" applyBorder="1" applyAlignment="1">
      <alignment horizontal="center"/>
    </xf>
    <xf numFmtId="0" fontId="0" fillId="0" borderId="25" xfId="0" applyBorder="1"/>
    <xf numFmtId="0" fontId="0" fillId="0" borderId="19" xfId="0" applyBorder="1" applyAlignment="1">
      <alignment vertical="center" wrapText="1"/>
    </xf>
    <xf numFmtId="0" fontId="9" fillId="0" borderId="0" xfId="0" applyFont="1" applyAlignment="1">
      <alignment vertical="center"/>
    </xf>
    <xf numFmtId="4" fontId="9" fillId="0" borderId="0" xfId="0" applyNumberFormat="1" applyFont="1" applyAlignment="1">
      <alignment vertical="center"/>
    </xf>
    <xf numFmtId="2" fontId="0" fillId="0" borderId="19" xfId="0" applyNumberFormat="1" applyBorder="1" applyAlignment="1">
      <alignment horizontal="center" vertical="center"/>
    </xf>
    <xf numFmtId="0" fontId="44" fillId="42" borderId="25" xfId="0" applyFont="1" applyFill="1" applyBorder="1" applyAlignment="1">
      <alignment vertical="center"/>
    </xf>
    <xf numFmtId="0" fontId="44" fillId="42" borderId="25" xfId="0" applyFont="1" applyFill="1" applyBorder="1" applyAlignment="1">
      <alignment vertical="center" wrapText="1"/>
    </xf>
    <xf numFmtId="0" fontId="11" fillId="4" borderId="19" xfId="3" applyNumberFormat="1" applyFont="1" applyFill="1" applyBorder="1" applyAlignment="1" applyProtection="1">
      <alignment horizontal="center" wrapText="1"/>
    </xf>
    <xf numFmtId="0" fontId="0" fillId="4" borderId="19" xfId="0" applyFont="1" applyFill="1" applyBorder="1" applyAlignment="1">
      <alignment horizontal="center"/>
    </xf>
    <xf numFmtId="0" fontId="0" fillId="4" borderId="19" xfId="0" applyFont="1" applyFill="1" applyBorder="1" applyAlignment="1">
      <alignment horizontal="center" wrapText="1"/>
    </xf>
    <xf numFmtId="0" fontId="44" fillId="0" borderId="0" xfId="0" applyFont="1"/>
    <xf numFmtId="0" fontId="0" fillId="4" borderId="19" xfId="0" applyFont="1" applyFill="1" applyBorder="1" applyAlignment="1">
      <alignment horizontal="center" vertical="center"/>
    </xf>
    <xf numFmtId="0" fontId="50" fillId="0" borderId="0" xfId="0" applyFont="1"/>
    <xf numFmtId="0" fontId="52" fillId="0" borderId="0" xfId="0" applyFont="1" applyAlignment="1">
      <alignment vertical="center"/>
    </xf>
    <xf numFmtId="0" fontId="0" fillId="0" borderId="0" xfId="0" applyAlignment="1">
      <alignment vertical="center"/>
    </xf>
    <xf numFmtId="0" fontId="53" fillId="0" borderId="0" xfId="0" applyFont="1" applyAlignment="1">
      <alignment horizontal="justify" vertical="center"/>
    </xf>
    <xf numFmtId="0" fontId="54" fillId="2" borderId="0" xfId="0" applyFont="1" applyFill="1" applyAlignment="1">
      <alignment vertical="center"/>
    </xf>
    <xf numFmtId="0" fontId="54" fillId="0" borderId="0" xfId="0" applyFont="1" applyFill="1" applyAlignment="1">
      <alignment vertical="center"/>
    </xf>
    <xf numFmtId="0" fontId="55" fillId="0" borderId="0" xfId="0" applyFont="1" applyAlignment="1">
      <alignment horizontal="left" vertical="center"/>
    </xf>
    <xf numFmtId="164" fontId="9" fillId="40" borderId="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5" borderId="62" xfId="0" applyFont="1" applyFill="1" applyBorder="1" applyAlignment="1">
      <alignment horizontal="center" vertical="center"/>
    </xf>
    <xf numFmtId="0" fontId="0" fillId="5" borderId="28" xfId="0" applyNumberFormat="1" applyFont="1" applyFill="1" applyBorder="1" applyAlignment="1">
      <alignment horizontal="center" vertical="center" wrapText="1"/>
    </xf>
    <xf numFmtId="164" fontId="0" fillId="5" borderId="28" xfId="0" applyNumberFormat="1" applyFont="1" applyFill="1" applyBorder="1" applyAlignment="1">
      <alignment horizontal="center" vertical="center" wrapText="1"/>
    </xf>
    <xf numFmtId="0" fontId="50" fillId="2" borderId="7" xfId="0" applyFont="1" applyFill="1" applyBorder="1" applyAlignment="1">
      <alignment horizontal="right" vertical="center" wrapText="1"/>
    </xf>
    <xf numFmtId="0" fontId="45" fillId="40" borderId="4" xfId="0" applyFont="1" applyFill="1" applyBorder="1" applyAlignment="1">
      <alignment horizontal="left" vertical="center" wrapText="1"/>
    </xf>
    <xf numFmtId="4" fontId="47" fillId="40" borderId="4" xfId="3" quotePrefix="1" applyNumberFormat="1" applyFont="1" applyFill="1" applyBorder="1" applyAlignment="1">
      <alignment horizontal="left" vertical="center" wrapText="1"/>
    </xf>
    <xf numFmtId="0" fontId="49" fillId="41" borderId="18" xfId="3" applyFont="1" applyFill="1" applyBorder="1" applyAlignment="1">
      <alignment horizontal="center" vertical="center" wrapText="1"/>
    </xf>
    <xf numFmtId="0" fontId="47" fillId="5" borderId="4" xfId="3"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18" xfId="0" applyFont="1" applyFill="1" applyBorder="1" applyAlignment="1">
      <alignment horizontal="center" wrapText="1"/>
    </xf>
    <xf numFmtId="0" fontId="48" fillId="5" borderId="18" xfId="3" quotePrefix="1" applyNumberFormat="1" applyFont="1" applyFill="1" applyBorder="1" applyAlignment="1">
      <alignment horizontal="center" vertical="center" wrapText="1"/>
    </xf>
    <xf numFmtId="0" fontId="56" fillId="0" borderId="0" xfId="3" applyFont="1" applyAlignment="1">
      <alignment horizontal="left" vertical="center"/>
    </xf>
    <xf numFmtId="0" fontId="24" fillId="0" borderId="19" xfId="0" applyFont="1" applyBorder="1" applyAlignment="1">
      <alignment horizontal="center" vertical="center"/>
    </xf>
    <xf numFmtId="0" fontId="24" fillId="0" borderId="19" xfId="0" applyFont="1" applyBorder="1" applyAlignment="1">
      <alignment vertical="center" wrapText="1"/>
    </xf>
    <xf numFmtId="0" fontId="24" fillId="0" borderId="19" xfId="0" applyFont="1" applyBorder="1" applyAlignment="1">
      <alignment vertical="center"/>
    </xf>
    <xf numFmtId="10" fontId="24" fillId="0" borderId="19" xfId="51" applyNumberFormat="1" applyFont="1" applyBorder="1" applyAlignment="1">
      <alignment vertical="center"/>
    </xf>
    <xf numFmtId="2" fontId="24" fillId="5" borderId="19" xfId="0" applyNumberFormat="1" applyFont="1" applyFill="1" applyBorder="1"/>
    <xf numFmtId="0" fontId="9" fillId="3" borderId="64" xfId="0" applyFont="1" applyFill="1" applyBorder="1" applyAlignment="1">
      <alignment vertical="center" wrapText="1"/>
    </xf>
    <xf numFmtId="0" fontId="9" fillId="3" borderId="65" xfId="0" applyFont="1" applyFill="1" applyBorder="1" applyAlignment="1">
      <alignment vertical="center" wrapText="1"/>
    </xf>
    <xf numFmtId="0" fontId="9" fillId="3" borderId="66" xfId="0" applyFont="1" applyFill="1" applyBorder="1" applyAlignment="1">
      <alignment horizontal="center" vertical="center" wrapText="1"/>
    </xf>
    <xf numFmtId="0" fontId="9" fillId="3" borderId="67" xfId="0" applyFont="1" applyFill="1" applyBorder="1" applyAlignment="1">
      <alignment vertical="center" wrapText="1"/>
    </xf>
    <xf numFmtId="0" fontId="0" fillId="5" borderId="12" xfId="0" applyFont="1" applyFill="1" applyBorder="1" applyAlignment="1">
      <alignment horizontal="center" vertical="center"/>
    </xf>
    <xf numFmtId="0" fontId="44" fillId="2" borderId="0" xfId="0" applyFont="1" applyFill="1"/>
    <xf numFmtId="0" fontId="0" fillId="2" borderId="0" xfId="0" applyFill="1"/>
    <xf numFmtId="0" fontId="52" fillId="2" borderId="0" xfId="0" applyFont="1" applyFill="1"/>
    <xf numFmtId="0" fontId="0" fillId="2" borderId="0" xfId="0" applyFill="1" applyAlignment="1">
      <alignment vertical="center"/>
    </xf>
    <xf numFmtId="0" fontId="24" fillId="0" borderId="0" xfId="0" applyFont="1" applyFill="1" applyBorder="1" applyAlignment="1">
      <alignment horizontal="center"/>
    </xf>
    <xf numFmtId="0" fontId="0" fillId="0" borderId="0" xfId="0" applyBorder="1"/>
    <xf numFmtId="0" fontId="44" fillId="2" borderId="0" xfId="0" applyFont="1" applyFill="1" applyBorder="1"/>
    <xf numFmtId="0" fontId="0" fillId="2" borderId="0" xfId="0" applyFill="1" applyBorder="1"/>
    <xf numFmtId="0" fontId="52" fillId="2" borderId="0" xfId="0" applyFont="1" applyFill="1" applyBorder="1"/>
    <xf numFmtId="0" fontId="0" fillId="2" borderId="0" xfId="0" applyFill="1" applyBorder="1" applyAlignment="1">
      <alignment vertical="center"/>
    </xf>
    <xf numFmtId="0" fontId="50" fillId="0" borderId="0" xfId="0" applyFont="1" applyFill="1" applyBorder="1" applyAlignment="1">
      <alignment horizontal="right" vertical="center"/>
    </xf>
    <xf numFmtId="0" fontId="50" fillId="0" borderId="0" xfId="0" applyFont="1" applyFill="1" applyBorder="1" applyAlignment="1">
      <alignment horizontal="center" vertical="center"/>
    </xf>
    <xf numFmtId="0" fontId="59" fillId="2" borderId="0" xfId="3" applyFont="1" applyFill="1" applyProtection="1"/>
    <xf numFmtId="0" fontId="18" fillId="2" borderId="0" xfId="3" applyFont="1" applyFill="1" applyProtection="1"/>
    <xf numFmtId="4" fontId="18" fillId="2" borderId="0" xfId="3" applyNumberFormat="1" applyFont="1" applyFill="1" applyProtection="1"/>
    <xf numFmtId="0" fontId="18" fillId="2" borderId="0" xfId="3" applyNumberFormat="1" applyFont="1" applyFill="1" applyProtection="1"/>
    <xf numFmtId="0" fontId="1" fillId="2" borderId="0" xfId="3" applyFont="1" applyFill="1" applyProtection="1"/>
    <xf numFmtId="0" fontId="1" fillId="2" borderId="0" xfId="3" applyNumberFormat="1" applyFont="1" applyFill="1" applyProtection="1"/>
    <xf numFmtId="0" fontId="1" fillId="2" borderId="0" xfId="3" applyNumberFormat="1" applyFont="1" applyFill="1" applyAlignment="1" applyProtection="1"/>
    <xf numFmtId="0" fontId="61" fillId="0" borderId="0" xfId="3" applyFont="1" applyAlignment="1" applyProtection="1">
      <alignment horizontal="left" vertical="center"/>
    </xf>
    <xf numFmtId="0" fontId="62" fillId="3" borderId="0" xfId="0" applyNumberFormat="1" applyFont="1" applyFill="1" applyAlignment="1" applyProtection="1"/>
    <xf numFmtId="0" fontId="13" fillId="2" borderId="0" xfId="0" applyFont="1" applyFill="1" applyAlignment="1">
      <alignment horizontal="center"/>
    </xf>
    <xf numFmtId="0" fontId="64" fillId="2" borderId="0" xfId="0" applyFont="1" applyFill="1"/>
    <xf numFmtId="0" fontId="13" fillId="2" borderId="0" xfId="0" applyFont="1" applyFill="1"/>
    <xf numFmtId="0" fontId="9" fillId="2" borderId="0" xfId="0" applyFont="1" applyFill="1" applyAlignment="1" applyProtection="1">
      <alignment horizontal="left"/>
    </xf>
    <xf numFmtId="0" fontId="44" fillId="42" borderId="25" xfId="0" applyFont="1" applyFill="1" applyBorder="1" applyAlignment="1">
      <alignment horizontal="center" vertical="center" wrapText="1"/>
    </xf>
    <xf numFmtId="0" fontId="14" fillId="6" borderId="0" xfId="59" applyFont="1" applyFill="1" applyBorder="1" applyAlignment="1">
      <alignment vertical="top" wrapText="1"/>
    </xf>
    <xf numFmtId="0" fontId="0" fillId="0" borderId="0" xfId="0" applyAlignment="1"/>
    <xf numFmtId="0" fontId="0" fillId="0" borderId="0" xfId="0" applyBorder="1" applyAlignment="1">
      <alignment horizontal="left"/>
    </xf>
    <xf numFmtId="0" fontId="0" fillId="0" borderId="0" xfId="0" applyAlignment="1">
      <alignment horizontal="left"/>
    </xf>
    <xf numFmtId="0" fontId="12" fillId="3" borderId="0" xfId="59" applyFont="1" applyFill="1" applyBorder="1" applyAlignment="1">
      <alignment vertical="center" wrapText="1"/>
    </xf>
    <xf numFmtId="0" fontId="44" fillId="2" borderId="0" xfId="0" applyFont="1" applyFill="1" applyBorder="1" applyAlignment="1"/>
    <xf numFmtId="0" fontId="0" fillId="2" borderId="0" xfId="0" applyFill="1" applyBorder="1" applyAlignment="1"/>
    <xf numFmtId="2" fontId="0" fillId="5" borderId="4" xfId="0" applyNumberFormat="1" applyFill="1" applyBorder="1"/>
    <xf numFmtId="4" fontId="10" fillId="42" borderId="13" xfId="3" applyNumberFormat="1" applyFont="1" applyFill="1" applyBorder="1" applyAlignment="1" applyProtection="1">
      <alignment horizontal="center" vertical="center" wrapText="1"/>
    </xf>
    <xf numFmtId="0" fontId="10" fillId="5" borderId="13" xfId="3" applyFont="1" applyFill="1" applyBorder="1" applyAlignment="1" applyProtection="1">
      <alignment horizontal="center" vertical="center" wrapText="1"/>
    </xf>
    <xf numFmtId="0" fontId="10" fillId="5" borderId="14" xfId="3" applyFont="1" applyFill="1" applyBorder="1" applyAlignment="1" applyProtection="1">
      <alignment horizontal="center" vertical="center" wrapText="1"/>
    </xf>
    <xf numFmtId="0" fontId="11" fillId="5" borderId="19" xfId="3" applyFont="1" applyFill="1" applyBorder="1" applyAlignment="1" applyProtection="1">
      <alignment horizontal="center" wrapText="1"/>
    </xf>
    <xf numFmtId="2" fontId="0" fillId="5" borderId="28" xfId="0" applyNumberFormat="1" applyFill="1" applyBorder="1" applyAlignment="1">
      <alignment horizontal="right"/>
    </xf>
    <xf numFmtId="2" fontId="0" fillId="5" borderId="4" xfId="0" applyNumberFormat="1" applyFill="1" applyBorder="1" applyAlignment="1">
      <alignment horizontal="right"/>
    </xf>
    <xf numFmtId="2" fontId="0" fillId="5" borderId="32" xfId="0" applyNumberFormat="1" applyFill="1" applyBorder="1" applyAlignment="1">
      <alignment horizontal="right"/>
    </xf>
    <xf numFmtId="3" fontId="45" fillId="43" borderId="11" xfId="3" applyNumberFormat="1" applyFont="1" applyFill="1" applyBorder="1" applyProtection="1"/>
    <xf numFmtId="0" fontId="14" fillId="5" borderId="16" xfId="3" applyFont="1" applyFill="1" applyBorder="1" applyProtection="1"/>
    <xf numFmtId="0" fontId="14" fillId="5" borderId="17" xfId="3" applyFont="1" applyFill="1" applyBorder="1" applyProtection="1"/>
    <xf numFmtId="4" fontId="15" fillId="5" borderId="11" xfId="3" applyNumberFormat="1" applyFont="1" applyFill="1" applyBorder="1" applyProtection="1"/>
    <xf numFmtId="4" fontId="15" fillId="5" borderId="9" xfId="3" applyNumberFormat="1" applyFont="1" applyFill="1" applyBorder="1" applyProtection="1"/>
    <xf numFmtId="4" fontId="14" fillId="5" borderId="31" xfId="3" applyNumberFormat="1" applyFont="1" applyFill="1" applyBorder="1" applyProtection="1"/>
    <xf numFmtId="0" fontId="14" fillId="5" borderId="16" xfId="3" applyNumberFormat="1" applyFont="1" applyFill="1" applyBorder="1" applyProtection="1"/>
    <xf numFmtId="4" fontId="14" fillId="5" borderId="13" xfId="3" applyNumberFormat="1" applyFont="1" applyFill="1" applyBorder="1" applyProtection="1"/>
    <xf numFmtId="0" fontId="14" fillId="5" borderId="13" xfId="3" applyNumberFormat="1" applyFont="1" applyFill="1" applyBorder="1" applyProtection="1"/>
    <xf numFmtId="0" fontId="14" fillId="5" borderId="13" xfId="3" applyFont="1" applyFill="1" applyBorder="1" applyProtection="1"/>
    <xf numFmtId="0" fontId="14" fillId="5" borderId="14" xfId="3" applyFont="1" applyFill="1" applyBorder="1" applyProtection="1"/>
    <xf numFmtId="4" fontId="14" fillId="5" borderId="16" xfId="3" applyNumberFormat="1" applyFont="1" applyFill="1" applyBorder="1" applyProtection="1"/>
    <xf numFmtId="4" fontId="14" fillId="5" borderId="17" xfId="3" applyNumberFormat="1" applyFont="1" applyFill="1" applyBorder="1" applyProtection="1"/>
    <xf numFmtId="4" fontId="21" fillId="5" borderId="18" xfId="0" applyNumberFormat="1" applyFont="1" applyFill="1" applyBorder="1" applyAlignment="1" applyProtection="1">
      <alignment horizontal="right" wrapText="1"/>
      <protection locked="0"/>
    </xf>
    <xf numFmtId="4" fontId="21" fillId="5" borderId="38" xfId="0" applyNumberFormat="1" applyFont="1" applyFill="1" applyBorder="1" applyAlignment="1">
      <alignment horizontal="right" wrapText="1"/>
    </xf>
    <xf numFmtId="4" fontId="21" fillId="5" borderId="42" xfId="0" applyNumberFormat="1" applyFont="1" applyFill="1" applyBorder="1" applyAlignment="1">
      <alignment horizontal="right" wrapText="1"/>
    </xf>
    <xf numFmtId="4" fontId="21" fillId="5" borderId="19" xfId="0" applyNumberFormat="1" applyFont="1" applyFill="1" applyBorder="1" applyAlignment="1" applyProtection="1">
      <alignment horizontal="right" wrapText="1"/>
      <protection locked="0"/>
    </xf>
    <xf numFmtId="4" fontId="21" fillId="5" borderId="39" xfId="0" applyNumberFormat="1" applyFont="1" applyFill="1" applyBorder="1" applyAlignment="1" applyProtection="1">
      <alignment horizontal="right" wrapText="1"/>
      <protection locked="0"/>
    </xf>
    <xf numFmtId="4" fontId="21" fillId="5" borderId="39" xfId="0" applyNumberFormat="1" applyFont="1" applyFill="1" applyBorder="1" applyAlignment="1" applyProtection="1">
      <alignment horizontal="right" wrapText="1"/>
    </xf>
    <xf numFmtId="4" fontId="21" fillId="5" borderId="42" xfId="0" applyNumberFormat="1" applyFont="1" applyFill="1" applyBorder="1" applyAlignment="1" applyProtection="1">
      <alignment horizontal="right" wrapText="1"/>
    </xf>
    <xf numFmtId="4" fontId="21" fillId="5" borderId="57" xfId="0" applyNumberFormat="1" applyFont="1" applyFill="1" applyBorder="1" applyAlignment="1" applyProtection="1">
      <alignment horizontal="right" wrapText="1"/>
    </xf>
    <xf numFmtId="4" fontId="21" fillId="5" borderId="58" xfId="0" applyNumberFormat="1" applyFont="1" applyFill="1" applyBorder="1" applyAlignment="1" applyProtection="1">
      <alignment horizontal="right" wrapText="1"/>
    </xf>
    <xf numFmtId="2" fontId="24" fillId="2" borderId="19" xfId="0" applyNumberFormat="1" applyFont="1" applyFill="1" applyBorder="1"/>
    <xf numFmtId="2" fontId="0" fillId="5" borderId="19" xfId="0" applyNumberFormat="1" applyFill="1" applyBorder="1"/>
    <xf numFmtId="2" fontId="44" fillId="5" borderId="4" xfId="0" applyNumberFormat="1" applyFont="1" applyFill="1" applyBorder="1"/>
    <xf numFmtId="0" fontId="21" fillId="5" borderId="39" xfId="0" applyFont="1" applyFill="1" applyBorder="1" applyAlignment="1" applyProtection="1">
      <alignment horizontal="center" wrapText="1"/>
    </xf>
    <xf numFmtId="4" fontId="21" fillId="5" borderId="43" xfId="0" applyNumberFormat="1" applyFont="1" applyFill="1" applyBorder="1" applyAlignment="1" applyProtection="1">
      <alignment horizontal="right" wrapText="1"/>
    </xf>
    <xf numFmtId="0" fontId="21" fillId="3" borderId="19" xfId="0" applyNumberFormat="1" applyFont="1" applyFill="1" applyBorder="1" applyAlignment="1">
      <alignment horizontal="center" wrapText="1"/>
    </xf>
    <xf numFmtId="0" fontId="54" fillId="0" borderId="0" xfId="0" applyFont="1" applyAlignment="1">
      <alignment horizontal="left" vertical="center" wrapText="1"/>
    </xf>
    <xf numFmtId="4" fontId="21" fillId="5" borderId="44" xfId="0" applyNumberFormat="1" applyFont="1" applyFill="1" applyBorder="1" applyAlignment="1" applyProtection="1">
      <alignment horizontal="right" wrapText="1"/>
      <protection locked="0"/>
    </xf>
    <xf numFmtId="4" fontId="21" fillId="5" borderId="69" xfId="0" applyNumberFormat="1" applyFont="1" applyFill="1" applyBorder="1" applyAlignment="1" applyProtection="1">
      <alignment horizontal="right" wrapText="1"/>
    </xf>
    <xf numFmtId="0" fontId="21" fillId="3" borderId="0" xfId="0" applyFont="1" applyFill="1" applyBorder="1" applyAlignment="1" applyProtection="1"/>
    <xf numFmtId="0" fontId="21" fillId="8" borderId="0" xfId="0" applyFont="1" applyFill="1" applyBorder="1" applyAlignment="1" applyProtection="1"/>
    <xf numFmtId="0" fontId="21" fillId="3" borderId="0" xfId="0"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21" fillId="8" borderId="0" xfId="0"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68" fontId="0" fillId="0" borderId="19" xfId="0" applyNumberFormat="1" applyBorder="1"/>
    <xf numFmtId="168" fontId="0" fillId="0" borderId="25" xfId="0" applyNumberFormat="1" applyBorder="1"/>
    <xf numFmtId="168" fontId="50" fillId="42" borderId="4" xfId="0" applyNumberFormat="1" applyFont="1" applyFill="1" applyBorder="1" applyAlignment="1">
      <alignment vertical="center"/>
    </xf>
    <xf numFmtId="168" fontId="0" fillId="0" borderId="19" xfId="0" applyNumberFormat="1" applyBorder="1" applyAlignment="1">
      <alignment vertical="center"/>
    </xf>
    <xf numFmtId="168" fontId="0" fillId="0" borderId="19" xfId="0" applyNumberFormat="1" applyFill="1" applyBorder="1"/>
    <xf numFmtId="168" fontId="50" fillId="42" borderId="26" xfId="0" applyNumberFormat="1" applyFont="1" applyFill="1" applyBorder="1" applyAlignment="1">
      <alignment vertical="center"/>
    </xf>
    <xf numFmtId="169" fontId="8" fillId="5" borderId="4" xfId="0" applyNumberFormat="1" applyFont="1" applyFill="1" applyBorder="1" applyAlignment="1">
      <alignment horizontal="right" vertical="center"/>
    </xf>
    <xf numFmtId="169" fontId="8" fillId="5" borderId="63" xfId="0" applyNumberFormat="1" applyFont="1" applyFill="1" applyBorder="1" applyAlignment="1">
      <alignment horizontal="right" vertical="center"/>
    </xf>
    <xf numFmtId="169" fontId="50" fillId="5" borderId="4" xfId="0" applyNumberFormat="1" applyFont="1" applyFill="1" applyBorder="1" applyAlignment="1">
      <alignment horizontal="right" vertical="center" wrapText="1"/>
    </xf>
    <xf numFmtId="168" fontId="50" fillId="5" borderId="4" xfId="0" applyNumberFormat="1" applyFont="1" applyFill="1" applyBorder="1" applyAlignment="1">
      <alignment horizontal="right" vertical="center"/>
    </xf>
    <xf numFmtId="169" fontId="8" fillId="5" borderId="5" xfId="61" applyNumberFormat="1" applyFont="1" applyFill="1" applyBorder="1" applyAlignment="1">
      <alignment horizontal="right" vertical="center"/>
    </xf>
    <xf numFmtId="168" fontId="14" fillId="0" borderId="16" xfId="61" applyNumberFormat="1" applyFont="1" applyBorder="1" applyProtection="1"/>
    <xf numFmtId="168" fontId="14" fillId="40" borderId="11" xfId="3" applyNumberFormat="1" applyFont="1" applyFill="1" applyBorder="1" applyProtection="1"/>
    <xf numFmtId="168" fontId="14" fillId="0" borderId="13" xfId="3" applyNumberFormat="1" applyFont="1" applyBorder="1" applyProtection="1"/>
    <xf numFmtId="168" fontId="14" fillId="0" borderId="33" xfId="3" applyNumberFormat="1" applyFont="1" applyBorder="1" applyProtection="1"/>
    <xf numFmtId="168" fontId="0" fillId="0" borderId="19" xfId="0" applyNumberFormat="1" applyBorder="1" applyAlignment="1">
      <alignment horizontal="right" vertical="center"/>
    </xf>
    <xf numFmtId="168" fontId="0" fillId="0" borderId="19" xfId="0" applyNumberFormat="1" applyFill="1" applyBorder="1" applyAlignment="1">
      <alignment horizontal="right" vertical="center"/>
    </xf>
    <xf numFmtId="168" fontId="0" fillId="0" borderId="19" xfId="61" applyNumberFormat="1" applyFont="1" applyBorder="1" applyAlignment="1">
      <alignment vertical="center"/>
    </xf>
    <xf numFmtId="168" fontId="21" fillId="3" borderId="18" xfId="0" applyNumberFormat="1" applyFont="1" applyFill="1" applyBorder="1" applyAlignment="1">
      <alignment horizontal="right" wrapText="1"/>
    </xf>
    <xf numFmtId="168" fontId="21" fillId="3" borderId="19" xfId="0" applyNumberFormat="1" applyFont="1" applyFill="1" applyBorder="1" applyAlignment="1">
      <alignment horizontal="right" wrapText="1"/>
    </xf>
    <xf numFmtId="168" fontId="21" fillId="8" borderId="19" xfId="0" applyNumberFormat="1" applyFont="1" applyFill="1" applyBorder="1" applyAlignment="1">
      <alignment horizontal="right"/>
    </xf>
    <xf numFmtId="168" fontId="24" fillId="0" borderId="19" xfId="0" applyNumberFormat="1" applyFont="1" applyBorder="1"/>
    <xf numFmtId="168" fontId="24" fillId="0" borderId="19" xfId="0" applyNumberFormat="1" applyFont="1" applyBorder="1" applyAlignment="1">
      <alignment horizontal="left"/>
    </xf>
    <xf numFmtId="168" fontId="24" fillId="0" borderId="19" xfId="0" applyNumberFormat="1" applyFont="1" applyBorder="1" applyAlignment="1">
      <alignment horizontal="right"/>
    </xf>
    <xf numFmtId="168" fontId="0" fillId="0" borderId="19" xfId="0" applyNumberFormat="1" applyFont="1" applyBorder="1"/>
    <xf numFmtId="168" fontId="24" fillId="3" borderId="19" xfId="0" applyNumberFormat="1" applyFont="1" applyFill="1" applyBorder="1"/>
    <xf numFmtId="4" fontId="24" fillId="3" borderId="19" xfId="0" applyNumberFormat="1" applyFont="1" applyFill="1" applyBorder="1" applyAlignment="1">
      <alignment horizontal="right"/>
    </xf>
    <xf numFmtId="168" fontId="24" fillId="3" borderId="19" xfId="0" applyNumberFormat="1" applyFont="1" applyFill="1" applyBorder="1" applyAlignment="1">
      <alignment horizontal="left" vertical="center"/>
    </xf>
    <xf numFmtId="168" fontId="24" fillId="3" borderId="19" xfId="0" applyNumberFormat="1" applyFont="1" applyFill="1" applyBorder="1" applyAlignment="1">
      <alignment vertical="center"/>
    </xf>
    <xf numFmtId="168" fontId="24" fillId="3" borderId="19" xfId="0" applyNumberFormat="1" applyFont="1" applyFill="1" applyBorder="1" applyAlignment="1">
      <alignment horizontal="right"/>
    </xf>
    <xf numFmtId="168" fontId="24" fillId="3" borderId="19" xfId="0" applyNumberFormat="1" applyFont="1" applyFill="1" applyBorder="1" applyAlignment="1">
      <alignment horizontal="left"/>
    </xf>
    <xf numFmtId="168" fontId="0" fillId="0" borderId="19" xfId="0" applyNumberFormat="1" applyBorder="1" applyAlignment="1">
      <alignment horizontal="right" vertical="center" wrapText="1"/>
    </xf>
    <xf numFmtId="169" fontId="0" fillId="5" borderId="19" xfId="0" applyNumberFormat="1" applyFill="1" applyBorder="1"/>
    <xf numFmtId="169" fontId="0" fillId="5" borderId="19" xfId="61" applyNumberFormat="1" applyFont="1" applyFill="1" applyBorder="1"/>
    <xf numFmtId="169" fontId="0" fillId="5" borderId="4" xfId="0" applyNumberFormat="1" applyFill="1" applyBorder="1"/>
    <xf numFmtId="169" fontId="13" fillId="3" borderId="19" xfId="0" applyNumberFormat="1" applyFont="1" applyFill="1" applyBorder="1" applyAlignment="1">
      <alignment horizontal="right"/>
    </xf>
    <xf numFmtId="0" fontId="21" fillId="8" borderId="70" xfId="0" applyFont="1" applyFill="1" applyBorder="1" applyAlignment="1">
      <alignment horizontal="center" wrapText="1"/>
    </xf>
    <xf numFmtId="0" fontId="21" fillId="8" borderId="25" xfId="0" applyFont="1" applyFill="1" applyBorder="1" applyAlignment="1">
      <alignment horizontal="center" wrapText="1"/>
    </xf>
    <xf numFmtId="4" fontId="21" fillId="5" borderId="68" xfId="0" applyNumberFormat="1" applyFont="1" applyFill="1" applyBorder="1" applyAlignment="1">
      <alignment horizontal="right" wrapText="1"/>
    </xf>
    <xf numFmtId="169" fontId="13" fillId="8" borderId="19" xfId="0" applyNumberFormat="1" applyFont="1" applyFill="1" applyBorder="1"/>
    <xf numFmtId="0" fontId="21" fillId="3" borderId="71" xfId="0" applyFont="1" applyFill="1" applyBorder="1" applyAlignment="1" applyProtection="1">
      <alignment horizontal="center" wrapText="1"/>
    </xf>
    <xf numFmtId="4" fontId="21" fillId="5" borderId="74" xfId="0" applyNumberFormat="1" applyFont="1" applyFill="1" applyBorder="1" applyAlignment="1" applyProtection="1">
      <alignment horizontal="right" wrapText="1"/>
    </xf>
    <xf numFmtId="4" fontId="21" fillId="5" borderId="75" xfId="0" applyNumberFormat="1" applyFont="1" applyFill="1" applyBorder="1" applyAlignment="1" applyProtection="1">
      <alignment horizontal="right" wrapText="1"/>
    </xf>
    <xf numFmtId="0" fontId="21" fillId="40" borderId="72" xfId="0" applyFont="1" applyFill="1" applyBorder="1" applyAlignment="1" applyProtection="1">
      <alignment horizontal="center" wrapText="1"/>
    </xf>
    <xf numFmtId="4" fontId="21" fillId="5" borderId="73" xfId="0" applyNumberFormat="1" applyFont="1" applyFill="1" applyBorder="1" applyAlignment="1" applyProtection="1">
      <alignment horizontal="right" wrapText="1"/>
      <protection locked="0"/>
    </xf>
    <xf numFmtId="4" fontId="21" fillId="5" borderId="53" xfId="0" applyNumberFormat="1" applyFont="1" applyFill="1" applyBorder="1" applyAlignment="1" applyProtection="1">
      <alignment horizontal="right" wrapText="1"/>
    </xf>
    <xf numFmtId="0" fontId="21" fillId="40" borderId="53" xfId="0" applyNumberFormat="1" applyFont="1" applyFill="1" applyBorder="1" applyAlignment="1" applyProtection="1">
      <alignment horizontal="center" wrapText="1"/>
    </xf>
    <xf numFmtId="4" fontId="0" fillId="3" borderId="0" xfId="0" applyNumberFormat="1" applyFont="1" applyFill="1" applyBorder="1" applyProtection="1"/>
    <xf numFmtId="0" fontId="13" fillId="3" borderId="0" xfId="0" applyFont="1" applyFill="1" applyAlignment="1" applyProtection="1">
      <alignment horizontal="center"/>
    </xf>
    <xf numFmtId="0" fontId="51" fillId="3" borderId="0" xfId="0" applyFont="1" applyFill="1" applyAlignment="1" applyProtection="1">
      <alignment horizontal="center"/>
    </xf>
    <xf numFmtId="166" fontId="13" fillId="3" borderId="0" xfId="0" applyNumberFormat="1" applyFont="1" applyFill="1" applyBorder="1" applyProtection="1"/>
    <xf numFmtId="0" fontId="13" fillId="3" borderId="0" xfId="0" applyFont="1" applyFill="1" applyBorder="1" applyAlignment="1" applyProtection="1">
      <alignment horizontal="center"/>
    </xf>
    <xf numFmtId="0" fontId="69" fillId="40" borderId="72" xfId="0" applyFont="1" applyFill="1" applyBorder="1" applyAlignment="1" applyProtection="1">
      <alignment horizontal="right" wrapText="1"/>
    </xf>
    <xf numFmtId="4" fontId="13" fillId="3" borderId="0" xfId="0" applyNumberFormat="1" applyFont="1" applyFill="1" applyBorder="1" applyProtection="1"/>
    <xf numFmtId="0" fontId="54" fillId="3" borderId="0" xfId="0" applyFont="1" applyFill="1" applyAlignment="1">
      <alignment vertical="center"/>
    </xf>
    <xf numFmtId="0" fontId="50" fillId="40" borderId="8" xfId="0" applyFont="1" applyFill="1" applyBorder="1" applyAlignment="1">
      <alignment horizontal="center" vertical="center"/>
    </xf>
    <xf numFmtId="0" fontId="50" fillId="40" borderId="9" xfId="0" applyFont="1" applyFill="1" applyBorder="1" applyAlignment="1">
      <alignment horizontal="center" vertical="center"/>
    </xf>
    <xf numFmtId="0" fontId="0" fillId="2" borderId="0" xfId="0" applyFill="1" applyAlignment="1">
      <alignment horizontal="left" vertical="center" wrapText="1"/>
    </xf>
    <xf numFmtId="0" fontId="50" fillId="42" borderId="8" xfId="0" applyFont="1" applyFill="1" applyBorder="1" applyAlignment="1">
      <alignment horizontal="right" vertical="center"/>
    </xf>
    <xf numFmtId="0" fontId="50" fillId="42" borderId="11" xfId="0" applyFont="1" applyFill="1" applyBorder="1" applyAlignment="1">
      <alignment horizontal="right" vertical="center"/>
    </xf>
    <xf numFmtId="0" fontId="50" fillId="42" borderId="29" xfId="0" applyFont="1" applyFill="1" applyBorder="1" applyAlignment="1">
      <alignment horizontal="right" vertical="center"/>
    </xf>
    <xf numFmtId="0" fontId="50" fillId="42" borderId="9" xfId="0" applyFont="1" applyFill="1" applyBorder="1" applyAlignment="1">
      <alignment horizontal="right" vertical="center"/>
    </xf>
    <xf numFmtId="0" fontId="1" fillId="2" borderId="0" xfId="3" applyFont="1" applyFill="1" applyAlignment="1" applyProtection="1">
      <alignment horizontal="left" wrapText="1"/>
    </xf>
    <xf numFmtId="0" fontId="60" fillId="2" borderId="0" xfId="3" applyFont="1" applyFill="1" applyAlignment="1" applyProtection="1">
      <alignment horizontal="left"/>
    </xf>
    <xf numFmtId="0" fontId="15" fillId="0" borderId="28" xfId="3" applyFont="1" applyFill="1" applyBorder="1" applyAlignment="1" applyProtection="1">
      <alignment horizontal="left" vertical="top"/>
    </xf>
    <xf numFmtId="0" fontId="15" fillId="0" borderId="30" xfId="3" applyFont="1" applyFill="1" applyBorder="1" applyAlignment="1" applyProtection="1">
      <alignment horizontal="left" vertical="top"/>
    </xf>
    <xf numFmtId="0" fontId="15" fillId="0" borderId="32" xfId="3" applyFont="1" applyFill="1" applyBorder="1" applyAlignment="1" applyProtection="1">
      <alignment horizontal="left" vertical="top"/>
    </xf>
    <xf numFmtId="0" fontId="15" fillId="40" borderId="1" xfId="3" applyFont="1" applyFill="1" applyBorder="1" applyAlignment="1" applyProtection="1">
      <alignment horizontal="left"/>
    </xf>
    <xf numFmtId="0" fontId="15" fillId="40" borderId="7" xfId="3" applyFont="1" applyFill="1" applyBorder="1" applyAlignment="1" applyProtection="1">
      <alignment horizontal="left"/>
    </xf>
    <xf numFmtId="0" fontId="15" fillId="0" borderId="23" xfId="3" applyFont="1" applyFill="1" applyBorder="1" applyAlignment="1" applyProtection="1">
      <alignment horizontal="left" vertical="top"/>
    </xf>
    <xf numFmtId="0" fontId="15" fillId="0" borderId="24" xfId="3" applyFont="1" applyFill="1" applyBorder="1" applyAlignment="1" applyProtection="1">
      <alignment horizontal="left" vertical="top"/>
    </xf>
    <xf numFmtId="0" fontId="69" fillId="40" borderId="1" xfId="3" applyFont="1" applyFill="1" applyBorder="1" applyAlignment="1" applyProtection="1">
      <alignment horizontal="right" vertical="center"/>
    </xf>
    <xf numFmtId="0" fontId="69" fillId="40" borderId="7" xfId="3" applyFont="1" applyFill="1" applyBorder="1" applyAlignment="1" applyProtection="1">
      <alignment horizontal="right" vertical="center"/>
    </xf>
    <xf numFmtId="0" fontId="69" fillId="40" borderId="27" xfId="3" applyFont="1" applyFill="1" applyBorder="1" applyAlignment="1" applyProtection="1">
      <alignment horizontal="right" vertical="center"/>
    </xf>
    <xf numFmtId="0" fontId="50" fillId="0" borderId="0" xfId="0" applyFont="1" applyFill="1" applyBorder="1" applyAlignment="1">
      <alignment horizontal="right" vertical="center"/>
    </xf>
    <xf numFmtId="169" fontId="0" fillId="5" borderId="28" xfId="0" applyNumberFormat="1" applyFill="1" applyBorder="1" applyAlignment="1">
      <alignment horizontal="right"/>
    </xf>
    <xf numFmtId="169" fontId="0" fillId="5" borderId="32" xfId="0" applyNumberFormat="1" applyFill="1" applyBorder="1" applyAlignment="1">
      <alignment horizontal="right"/>
    </xf>
    <xf numFmtId="0" fontId="52" fillId="0" borderId="0" xfId="0" applyFont="1" applyAlignment="1">
      <alignment horizontal="left" vertical="center"/>
    </xf>
    <xf numFmtId="0" fontId="51" fillId="42" borderId="19" xfId="0" applyFont="1" applyFill="1" applyBorder="1" applyAlignment="1">
      <alignment horizontal="right" vertical="center"/>
    </xf>
    <xf numFmtId="2" fontId="0" fillId="5" borderId="28" xfId="0" applyNumberFormat="1" applyFill="1" applyBorder="1" applyAlignment="1">
      <alignment horizontal="right"/>
    </xf>
    <xf numFmtId="2" fontId="0" fillId="5" borderId="32" xfId="0" applyNumberFormat="1" applyFill="1" applyBorder="1" applyAlignment="1">
      <alignment horizontal="right"/>
    </xf>
    <xf numFmtId="0" fontId="51" fillId="0" borderId="21" xfId="0" applyFont="1" applyBorder="1" applyAlignment="1">
      <alignment horizontal="center" wrapText="1"/>
    </xf>
    <xf numFmtId="0" fontId="51" fillId="0" borderId="0" xfId="0" applyFont="1" applyAlignment="1">
      <alignment horizontal="center" wrapText="1"/>
    </xf>
    <xf numFmtId="0" fontId="44" fillId="42" borderId="1" xfId="0" applyFont="1" applyFill="1" applyBorder="1" applyAlignment="1">
      <alignment horizontal="left" vertical="center" wrapText="1"/>
    </xf>
    <xf numFmtId="0" fontId="44" fillId="42" borderId="7" xfId="0" applyFont="1" applyFill="1" applyBorder="1" applyAlignment="1">
      <alignment horizontal="left" vertical="center" wrapText="1"/>
    </xf>
    <xf numFmtId="0" fontId="44" fillId="42" borderId="26" xfId="0" applyFont="1" applyFill="1" applyBorder="1" applyAlignment="1">
      <alignment horizontal="left" vertical="center" wrapText="1"/>
    </xf>
    <xf numFmtId="0" fontId="44" fillId="42" borderId="1" xfId="0" applyFont="1" applyFill="1" applyBorder="1" applyAlignment="1">
      <alignment horizontal="left" vertical="center"/>
    </xf>
    <xf numFmtId="0" fontId="44" fillId="42" borderId="7" xfId="0" applyFont="1" applyFill="1" applyBorder="1" applyAlignment="1">
      <alignment horizontal="left" vertical="center"/>
    </xf>
    <xf numFmtId="0" fontId="44" fillId="42" borderId="26" xfId="0" applyFont="1" applyFill="1" applyBorder="1" applyAlignment="1">
      <alignment horizontal="left" vertical="center"/>
    </xf>
    <xf numFmtId="0" fontId="52" fillId="42" borderId="1" xfId="0" applyFont="1" applyFill="1" applyBorder="1" applyAlignment="1">
      <alignment horizontal="left" vertical="center"/>
    </xf>
    <xf numFmtId="0" fontId="52" fillId="42" borderId="7" xfId="0" applyFont="1" applyFill="1" applyBorder="1" applyAlignment="1">
      <alignment horizontal="left" vertical="center"/>
    </xf>
    <xf numFmtId="0" fontId="52" fillId="42" borderId="26" xfId="0" applyFont="1" applyFill="1" applyBorder="1" applyAlignment="1">
      <alignment horizontal="left" vertical="center"/>
    </xf>
    <xf numFmtId="168" fontId="51" fillId="2" borderId="19" xfId="0" applyNumberFormat="1" applyFont="1" applyFill="1" applyBorder="1" applyAlignment="1">
      <alignment horizontal="center" vertical="center"/>
    </xf>
    <xf numFmtId="0" fontId="52" fillId="0" borderId="0" xfId="0" applyFont="1" applyAlignment="1">
      <alignment horizontal="left" wrapText="1"/>
    </xf>
    <xf numFmtId="0" fontId="0" fillId="0" borderId="60" xfId="0" applyBorder="1" applyAlignment="1">
      <alignment horizontal="center"/>
    </xf>
    <xf numFmtId="0" fontId="0" fillId="0" borderId="33" xfId="0" applyBorder="1" applyAlignment="1">
      <alignment horizontal="center"/>
    </xf>
    <xf numFmtId="0" fontId="0" fillId="0" borderId="61" xfId="0" applyBorder="1" applyAlignment="1">
      <alignment horizontal="center"/>
    </xf>
    <xf numFmtId="0" fontId="0" fillId="0" borderId="0" xfId="0" applyAlignment="1">
      <alignment horizontal="center"/>
    </xf>
    <xf numFmtId="0" fontId="0" fillId="2" borderId="0" xfId="0" applyFill="1" applyBorder="1" applyAlignment="1">
      <alignment horizontal="left" wrapText="1"/>
    </xf>
    <xf numFmtId="0" fontId="0" fillId="2" borderId="0" xfId="0" applyFill="1" applyBorder="1" applyAlignment="1">
      <alignment horizontal="left"/>
    </xf>
    <xf numFmtId="0" fontId="24" fillId="2" borderId="6" xfId="59" applyFont="1" applyFill="1" applyBorder="1" applyAlignment="1">
      <alignment horizontal="left" vertical="top" wrapText="1"/>
    </xf>
    <xf numFmtId="0" fontId="24" fillId="2" borderId="59" xfId="59" applyFont="1" applyFill="1" applyBorder="1" applyAlignment="1">
      <alignment horizontal="left" vertical="top" wrapText="1"/>
    </xf>
    <xf numFmtId="0" fontId="24" fillId="2" borderId="53" xfId="59" applyFont="1" applyFill="1" applyBorder="1" applyAlignment="1">
      <alignment horizontal="left" vertical="top" wrapText="1"/>
    </xf>
    <xf numFmtId="0" fontId="9" fillId="0" borderId="0" xfId="52" applyFont="1" applyFill="1" applyBorder="1" applyAlignment="1">
      <alignment wrapText="1"/>
    </xf>
    <xf numFmtId="0" fontId="44" fillId="2" borderId="0" xfId="0" applyFont="1" applyFill="1" applyBorder="1" applyAlignment="1">
      <alignment horizontal="left"/>
    </xf>
    <xf numFmtId="0" fontId="44" fillId="2" borderId="61" xfId="0" applyFont="1" applyFill="1" applyBorder="1" applyAlignment="1">
      <alignment horizontal="left"/>
    </xf>
    <xf numFmtId="0" fontId="52" fillId="2" borderId="61" xfId="0" applyFont="1" applyFill="1" applyBorder="1" applyAlignment="1">
      <alignment horizontal="left"/>
    </xf>
    <xf numFmtId="0" fontId="52" fillId="2" borderId="0" xfId="0" applyFont="1" applyFill="1" applyAlignment="1">
      <alignment horizontal="left"/>
    </xf>
    <xf numFmtId="0" fontId="0" fillId="2" borderId="19" xfId="59" applyFont="1" applyFill="1" applyBorder="1" applyAlignment="1">
      <alignment horizontal="left" vertical="center" wrapText="1"/>
    </xf>
    <xf numFmtId="0" fontId="42" fillId="2" borderId="19" xfId="59" applyFont="1" applyFill="1" applyBorder="1" applyAlignment="1">
      <alignment horizontal="left" vertical="center" wrapText="1"/>
    </xf>
    <xf numFmtId="0" fontId="0" fillId="2" borderId="0" xfId="0" applyFill="1" applyAlignment="1">
      <alignment horizontal="left"/>
    </xf>
    <xf numFmtId="0" fontId="62" fillId="3" borderId="0" xfId="0" applyNumberFormat="1" applyFont="1" applyFill="1" applyAlignment="1" applyProtection="1">
      <alignment horizontal="center"/>
    </xf>
    <xf numFmtId="0" fontId="9" fillId="2" borderId="0" xfId="0" applyFont="1" applyFill="1" applyAlignment="1" applyProtection="1">
      <alignment horizontal="left"/>
    </xf>
    <xf numFmtId="0" fontId="58" fillId="2" borderId="0" xfId="0" applyFont="1" applyFill="1" applyAlignment="1" applyProtection="1">
      <alignment horizontal="left"/>
    </xf>
    <xf numFmtId="0" fontId="63" fillId="2" borderId="0" xfId="0" applyFont="1" applyFill="1" applyAlignment="1" applyProtection="1">
      <alignment horizontal="left"/>
    </xf>
    <xf numFmtId="0" fontId="9" fillId="2" borderId="0" xfId="0" applyFont="1" applyFill="1" applyAlignment="1">
      <alignment horizontal="left"/>
    </xf>
    <xf numFmtId="0" fontId="13" fillId="2" borderId="0" xfId="0" applyFont="1" applyFill="1" applyAlignment="1">
      <alignment horizontal="left" vertical="center" wrapText="1"/>
    </xf>
    <xf numFmtId="0" fontId="71" fillId="44" borderId="6" xfId="0" applyFont="1" applyFill="1" applyBorder="1" applyAlignment="1">
      <alignment horizontal="left" vertical="center"/>
    </xf>
    <xf numFmtId="0" fontId="71" fillId="44" borderId="59" xfId="0" applyFont="1" applyFill="1" applyBorder="1" applyAlignment="1">
      <alignment horizontal="left" vertical="center"/>
    </xf>
    <xf numFmtId="0" fontId="71" fillId="44" borderId="53" xfId="0" applyFont="1" applyFill="1" applyBorder="1" applyAlignment="1">
      <alignment horizontal="left" vertical="center"/>
    </xf>
    <xf numFmtId="166" fontId="71" fillId="44" borderId="0" xfId="0" applyNumberFormat="1" applyFont="1" applyFill="1" applyAlignment="1">
      <alignment horizontal="left" vertical="center"/>
    </xf>
    <xf numFmtId="166" fontId="71" fillId="44" borderId="31" xfId="0" applyNumberFormat="1" applyFont="1" applyFill="1" applyBorder="1" applyAlignment="1">
      <alignment horizontal="left" vertical="center"/>
    </xf>
    <xf numFmtId="0" fontId="45" fillId="40" borderId="20" xfId="0" applyFont="1" applyFill="1" applyBorder="1" applyAlignment="1">
      <alignment horizontal="center"/>
    </xf>
    <xf numFmtId="0" fontId="45" fillId="40" borderId="21" xfId="0" applyFont="1" applyFill="1" applyBorder="1" applyAlignment="1">
      <alignment horizontal="center"/>
    </xf>
    <xf numFmtId="0" fontId="45" fillId="40" borderId="22" xfId="0" applyFont="1" applyFill="1" applyBorder="1" applyAlignment="1">
      <alignment horizontal="center"/>
    </xf>
    <xf numFmtId="4" fontId="45" fillId="40" borderId="20" xfId="0" applyNumberFormat="1" applyFont="1" applyFill="1" applyBorder="1" applyAlignment="1">
      <alignment horizontal="center"/>
    </xf>
    <xf numFmtId="4" fontId="45" fillId="40" borderId="21" xfId="0" applyNumberFormat="1" applyFont="1" applyFill="1" applyBorder="1" applyAlignment="1">
      <alignment horizontal="center"/>
    </xf>
    <xf numFmtId="4" fontId="45" fillId="40" borderId="22" xfId="0" applyNumberFormat="1" applyFont="1" applyFill="1" applyBorder="1" applyAlignment="1">
      <alignment horizontal="center"/>
    </xf>
    <xf numFmtId="0" fontId="0" fillId="2" borderId="0" xfId="0" applyFill="1" applyBorder="1" applyAlignment="1">
      <alignment horizontal="left" vertical="center" wrapText="1"/>
    </xf>
    <xf numFmtId="168" fontId="51" fillId="2" borderId="19" xfId="0" applyNumberFormat="1" applyFont="1" applyFill="1" applyBorder="1" applyAlignment="1">
      <alignment horizontal="left" vertical="center"/>
    </xf>
    <xf numFmtId="0" fontId="51" fillId="2" borderId="19" xfId="0" applyFont="1" applyFill="1" applyBorder="1" applyAlignment="1">
      <alignment horizontal="left" vertical="center"/>
    </xf>
  </cellXfs>
  <cellStyles count="62">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2" xfId="50" xr:uid="{00000000-0005-0000-0000-00001B000000}"/>
    <cellStyle name="Comma 3" xfId="48" xr:uid="{00000000-0005-0000-0000-00001C000000}"/>
    <cellStyle name="Currency 2" xfId="53" xr:uid="{00000000-0005-0000-0000-00001D000000}"/>
    <cellStyle name="Explanatory Text 2" xfId="34" xr:uid="{00000000-0005-0000-0000-00001E000000}"/>
    <cellStyle name="Good 2" xfId="35" xr:uid="{00000000-0005-0000-0000-00001F000000}"/>
    <cellStyle name="Heading 1 2" xfId="1" xr:uid="{00000000-0005-0000-0000-000020000000}"/>
    <cellStyle name="Heading 1 2 2" xfId="36" xr:uid="{00000000-0005-0000-0000-000021000000}"/>
    <cellStyle name="Heading 2 2" xfId="37" xr:uid="{00000000-0005-0000-0000-000022000000}"/>
    <cellStyle name="Heading 3 2" xfId="38" xr:uid="{00000000-0005-0000-0000-000023000000}"/>
    <cellStyle name="Heading 4 2" xfId="39" xr:uid="{00000000-0005-0000-0000-000024000000}"/>
    <cellStyle name="Input 2" xfId="40" xr:uid="{00000000-0005-0000-0000-000025000000}"/>
    <cellStyle name="Linked Cell 2" xfId="41" xr:uid="{00000000-0005-0000-0000-000026000000}"/>
    <cellStyle name="Neutral 2" xfId="42" xr:uid="{00000000-0005-0000-0000-000027000000}"/>
    <cellStyle name="Normal 2" xfId="2" xr:uid="{00000000-0005-0000-0000-000028000000}"/>
    <cellStyle name="Normal 2 10" xfId="55" xr:uid="{00000000-0005-0000-0000-000029000000}"/>
    <cellStyle name="Normal 3" xfId="6" xr:uid="{00000000-0005-0000-0000-00002A000000}"/>
    <cellStyle name="Normal 3 2" xfId="49" xr:uid="{00000000-0005-0000-0000-00002B000000}"/>
    <cellStyle name="Normal 3 2 2" xfId="57" xr:uid="{00000000-0005-0000-0000-00002C000000}"/>
    <cellStyle name="Normal 3 3" xfId="54" xr:uid="{00000000-0005-0000-0000-00002D000000}"/>
    <cellStyle name="Normal 4" xfId="58" xr:uid="{00000000-0005-0000-0000-00002E000000}"/>
    <cellStyle name="Normal 4 2" xfId="60" xr:uid="{00000000-0005-0000-0000-00002F000000}"/>
    <cellStyle name="Normal_ND03-Sažetak" xfId="3" xr:uid="{00000000-0005-0000-0000-000030000000}"/>
    <cellStyle name="Normalno" xfId="0" builtinId="0"/>
    <cellStyle name="Normalno 2" xfId="52" xr:uid="{00000000-0005-0000-0000-000032000000}"/>
    <cellStyle name="Normalno 3" xfId="59" xr:uid="{00000000-0005-0000-0000-000033000000}"/>
    <cellStyle name="Note 2" xfId="43" xr:uid="{00000000-0005-0000-0000-000034000000}"/>
    <cellStyle name="Obično 2" xfId="4" xr:uid="{00000000-0005-0000-0000-000035000000}"/>
    <cellStyle name="Obično_POPIS" xfId="5" xr:uid="{00000000-0005-0000-0000-000036000000}"/>
    <cellStyle name="Output 2" xfId="44" xr:uid="{00000000-0005-0000-0000-000037000000}"/>
    <cellStyle name="Percent 2" xfId="56" xr:uid="{00000000-0005-0000-0000-000038000000}"/>
    <cellStyle name="Postotak" xfId="51" builtinId="5"/>
    <cellStyle name="Title 2" xfId="45" xr:uid="{00000000-0005-0000-0000-00003A000000}"/>
    <cellStyle name="Total 2" xfId="46" xr:uid="{00000000-0005-0000-0000-00003B000000}"/>
    <cellStyle name="Valuta" xfId="61" builtinId="4"/>
    <cellStyle name="Warning Text 2" xfId="47" xr:uid="{00000000-0005-0000-0000-00003D00000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3:C10"/>
  <sheetViews>
    <sheetView showGridLines="0" zoomScale="85" zoomScaleNormal="85" workbookViewId="0">
      <selection activeCell="C8" sqref="C8"/>
    </sheetView>
  </sheetViews>
  <sheetFormatPr defaultColWidth="35.28515625" defaultRowHeight="12.75" x14ac:dyDescent="0.2"/>
  <cols>
    <col min="1" max="1" width="38" style="9" customWidth="1"/>
    <col min="2" max="2" width="6.140625" style="9" customWidth="1"/>
    <col min="3" max="3" width="35.28515625" style="9" customWidth="1"/>
    <col min="4" max="16384" width="35.28515625" style="9"/>
  </cols>
  <sheetData>
    <row r="3" spans="1:3" ht="27.75" customHeight="1" x14ac:dyDescent="0.2">
      <c r="A3" s="164" t="s">
        <v>13</v>
      </c>
      <c r="B3" s="164"/>
    </row>
    <row r="4" spans="1:3" x14ac:dyDescent="0.2">
      <c r="A4" s="10"/>
      <c r="B4" s="10"/>
    </row>
    <row r="5" spans="1:3" ht="53.25" customHeight="1" x14ac:dyDescent="0.2">
      <c r="A5" s="165" t="s">
        <v>14</v>
      </c>
      <c r="B5" s="166"/>
      <c r="C5" s="262" t="s">
        <v>296</v>
      </c>
    </row>
    <row r="6" spans="1:3" ht="31.5" customHeight="1" x14ac:dyDescent="0.2">
      <c r="A6" s="165" t="s">
        <v>15</v>
      </c>
      <c r="B6" s="166"/>
      <c r="C6" s="167" t="s">
        <v>244</v>
      </c>
    </row>
    <row r="7" spans="1:3" ht="22.5" customHeight="1" x14ac:dyDescent="0.2">
      <c r="A7" s="165" t="s">
        <v>16</v>
      </c>
      <c r="B7" s="166"/>
      <c r="C7" s="167">
        <v>14480721492</v>
      </c>
    </row>
    <row r="8" spans="1:3" ht="24" customHeight="1" x14ac:dyDescent="0.2">
      <c r="A8" s="165" t="s">
        <v>415</v>
      </c>
      <c r="B8" s="166"/>
      <c r="C8" s="167">
        <v>259</v>
      </c>
    </row>
    <row r="9" spans="1:3" ht="47.25" customHeight="1" x14ac:dyDescent="0.2">
      <c r="A9" s="325"/>
      <c r="B9" s="166"/>
      <c r="C9" s="262"/>
    </row>
    <row r="10" spans="1:3" ht="12.75" customHeight="1" x14ac:dyDescent="0.2">
      <c r="A10" s="91"/>
      <c r="B10" s="91"/>
      <c r="C10" s="91"/>
    </row>
  </sheetData>
  <pageMargins left="0.70866141732283472" right="0.70866141732283472" top="0.74803149606299213" bottom="0.74803149606299213" header="0.31496062992125984" footer="0.31496062992125984"/>
  <pageSetup paperSize="9" orientation="portrait" r:id="rId1"/>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4:D12"/>
  <sheetViews>
    <sheetView showGridLines="0" zoomScaleNormal="100" workbookViewId="0">
      <selection activeCell="C10" sqref="C10"/>
    </sheetView>
  </sheetViews>
  <sheetFormatPr defaultColWidth="9.140625" defaultRowHeight="12.75" x14ac:dyDescent="0.2"/>
  <cols>
    <col min="1" max="1" width="3.5703125" style="90" customWidth="1"/>
    <col min="2" max="2" width="66.5703125" style="90" customWidth="1"/>
    <col min="3" max="3" width="24.5703125" style="6" customWidth="1"/>
    <col min="4" max="4" width="28.7109375" style="6" customWidth="1"/>
    <col min="5" max="16384" width="9.140625" style="90"/>
  </cols>
  <sheetData>
    <row r="4" spans="1:4" s="1" customFormat="1" ht="15.75" x14ac:dyDescent="0.25">
      <c r="A4" s="2"/>
      <c r="B4" s="3" t="s">
        <v>294</v>
      </c>
      <c r="C4" s="4"/>
      <c r="D4" s="4"/>
    </row>
    <row r="5" spans="1:4" s="1" customFormat="1" ht="36.75" customHeight="1" thickBot="1" x14ac:dyDescent="0.3">
      <c r="A5" s="2"/>
      <c r="C5" s="4"/>
      <c r="D5" s="4"/>
    </row>
    <row r="6" spans="1:4" s="5" customFormat="1" ht="32.25" thickBot="1" x14ac:dyDescent="0.25">
      <c r="A6" s="326" t="s">
        <v>4</v>
      </c>
      <c r="B6" s="327"/>
      <c r="C6" s="168" t="s">
        <v>1</v>
      </c>
      <c r="D6" s="168" t="s">
        <v>318</v>
      </c>
    </row>
    <row r="7" spans="1:4" s="5" customFormat="1" ht="15.75" thickBot="1" x14ac:dyDescent="0.25">
      <c r="A7" s="192">
        <v>1</v>
      </c>
      <c r="B7" s="171">
        <v>2</v>
      </c>
      <c r="C7" s="172">
        <v>3</v>
      </c>
      <c r="D7" s="173" t="s">
        <v>245</v>
      </c>
    </row>
    <row r="8" spans="1:4" ht="30" customHeight="1" thickBot="1" x14ac:dyDescent="0.25">
      <c r="A8" s="169" t="s">
        <v>0</v>
      </c>
      <c r="B8" s="188" t="s">
        <v>242</v>
      </c>
      <c r="C8" s="277">
        <v>0</v>
      </c>
      <c r="D8" s="281">
        <v>0</v>
      </c>
    </row>
    <row r="9" spans="1:4" ht="30" customHeight="1" thickBot="1" x14ac:dyDescent="0.25">
      <c r="A9" s="170" t="s">
        <v>2</v>
      </c>
      <c r="B9" s="189" t="s">
        <v>243</v>
      </c>
      <c r="C9" s="277">
        <v>0</v>
      </c>
      <c r="D9" s="281">
        <v>0</v>
      </c>
    </row>
    <row r="10" spans="1:4" ht="30" customHeight="1" thickBot="1" x14ac:dyDescent="0.25">
      <c r="A10" s="170" t="s">
        <v>6</v>
      </c>
      <c r="B10" s="189" t="s">
        <v>317</v>
      </c>
      <c r="C10" s="277">
        <v>0</v>
      </c>
      <c r="D10" s="281">
        <v>0</v>
      </c>
    </row>
    <row r="11" spans="1:4" ht="30" customHeight="1" thickBot="1" x14ac:dyDescent="0.25">
      <c r="A11" s="190" t="s">
        <v>3</v>
      </c>
      <c r="B11" s="191" t="s">
        <v>295</v>
      </c>
      <c r="C11" s="278">
        <v>0</v>
      </c>
      <c r="D11" s="281">
        <v>0</v>
      </c>
    </row>
    <row r="12" spans="1:4" ht="21.75" customHeight="1" thickBot="1" x14ac:dyDescent="0.25">
      <c r="A12" s="7"/>
      <c r="B12" s="174" t="s">
        <v>5</v>
      </c>
      <c r="C12" s="279">
        <f>SUM(C8:C11)</f>
        <v>0</v>
      </c>
      <c r="D12" s="280">
        <f>SUM(D8:D11)</f>
        <v>0</v>
      </c>
    </row>
  </sheetData>
  <mergeCells count="1">
    <mergeCell ref="A6:B6"/>
  </mergeCells>
  <pageMargins left="0.31496062992125984" right="0.31496062992125984" top="0.55118110236220474" bottom="0.55118110236220474" header="0.31496062992125984" footer="0.31496062992125984"/>
  <pageSetup paperSize="9" scale="78" fitToHeight="0" orientation="portrait" r:id="rId1"/>
  <headerFooter>
    <oddFooter>&amp;L&amp;F&amp;C&amp;10&amp;P&amp;R&amp;10&amp;A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2:L34"/>
  <sheetViews>
    <sheetView workbookViewId="0">
      <selection activeCell="A34" sqref="A34:G34"/>
    </sheetView>
  </sheetViews>
  <sheetFormatPr defaultColWidth="9.140625" defaultRowHeight="15" x14ac:dyDescent="0.25"/>
  <cols>
    <col min="1" max="1" width="9.140625" style="92"/>
    <col min="2" max="2" width="32.7109375" style="92" customWidth="1"/>
    <col min="3" max="3" width="15" style="92" customWidth="1"/>
    <col min="4" max="4" width="19.140625" style="92" customWidth="1"/>
    <col min="5" max="5" width="21.140625" style="92" customWidth="1"/>
    <col min="6" max="6" width="19.85546875" style="92" customWidth="1"/>
    <col min="7" max="8" width="19" style="92" customWidth="1"/>
    <col min="9" max="9" width="25.42578125" style="92" customWidth="1"/>
    <col min="10" max="10" width="23.140625" style="92" customWidth="1"/>
    <col min="11" max="11" width="24.42578125" style="92" customWidth="1"/>
    <col min="12" max="12" width="22.28515625" style="92" customWidth="1"/>
    <col min="13" max="16384" width="9.140625" style="92"/>
  </cols>
  <sheetData>
    <row r="2" spans="1:12" ht="15.75" x14ac:dyDescent="0.25">
      <c r="B2" s="182" t="s">
        <v>246</v>
      </c>
      <c r="C2" s="97"/>
    </row>
    <row r="4" spans="1:12" ht="15.75" thickBot="1" x14ac:dyDescent="0.3"/>
    <row r="5" spans="1:12" ht="81.75" customHeight="1" thickBot="1" x14ac:dyDescent="0.3">
      <c r="A5" s="175" t="s">
        <v>10</v>
      </c>
      <c r="B5" s="175" t="s">
        <v>204</v>
      </c>
      <c r="C5" s="175" t="s">
        <v>26</v>
      </c>
      <c r="D5" s="175" t="s">
        <v>397</v>
      </c>
      <c r="E5" s="175" t="s">
        <v>398</v>
      </c>
      <c r="F5" s="176" t="s">
        <v>288</v>
      </c>
      <c r="G5" s="178" t="s">
        <v>332</v>
      </c>
      <c r="H5" s="178" t="s">
        <v>408</v>
      </c>
      <c r="I5" s="178" t="s">
        <v>409</v>
      </c>
      <c r="J5" s="178" t="s">
        <v>410</v>
      </c>
      <c r="K5" s="178" t="s">
        <v>404</v>
      </c>
      <c r="L5" s="178" t="s">
        <v>411</v>
      </c>
    </row>
    <row r="6" spans="1:12" ht="14.25" customHeight="1" x14ac:dyDescent="0.25">
      <c r="A6" s="179">
        <v>1</v>
      </c>
      <c r="B6" s="179">
        <v>2</v>
      </c>
      <c r="C6" s="180">
        <v>3</v>
      </c>
      <c r="D6" s="179">
        <v>4</v>
      </c>
      <c r="E6" s="180">
        <v>5</v>
      </c>
      <c r="F6" s="181">
        <v>6</v>
      </c>
      <c r="G6" s="177">
        <v>7</v>
      </c>
      <c r="H6" s="177">
        <v>8</v>
      </c>
      <c r="I6" s="177">
        <v>9</v>
      </c>
      <c r="J6" s="177" t="s">
        <v>247</v>
      </c>
      <c r="K6" s="177">
        <v>11</v>
      </c>
      <c r="L6" s="177" t="s">
        <v>248</v>
      </c>
    </row>
    <row r="7" spans="1:12" x14ac:dyDescent="0.25">
      <c r="A7" s="130">
        <v>1</v>
      </c>
      <c r="B7" s="131" t="s">
        <v>157</v>
      </c>
      <c r="C7" s="93" t="s">
        <v>338</v>
      </c>
      <c r="D7" s="296">
        <v>1056473.56</v>
      </c>
      <c r="E7" s="296">
        <v>1056473.56</v>
      </c>
      <c r="F7" s="139">
        <v>5.0000000000000001E-3</v>
      </c>
      <c r="G7" s="187">
        <v>0</v>
      </c>
      <c r="H7" s="187">
        <v>0</v>
      </c>
      <c r="I7" s="187">
        <v>0</v>
      </c>
      <c r="J7" s="187">
        <f>G7+H7+I7</f>
        <v>0</v>
      </c>
      <c r="K7" s="187">
        <v>0</v>
      </c>
      <c r="L7" s="187">
        <f>J7+K7</f>
        <v>0</v>
      </c>
    </row>
    <row r="8" spans="1:12" x14ac:dyDescent="0.25">
      <c r="A8" s="130">
        <v>2</v>
      </c>
      <c r="B8" s="131" t="s">
        <v>158</v>
      </c>
      <c r="C8" s="93" t="s">
        <v>339</v>
      </c>
      <c r="D8" s="296">
        <v>628177.05000000005</v>
      </c>
      <c r="E8" s="296">
        <v>628177.05000000005</v>
      </c>
      <c r="F8" s="139">
        <v>5.0000000000000001E-3</v>
      </c>
      <c r="G8" s="187">
        <v>0</v>
      </c>
      <c r="H8" s="187">
        <v>0</v>
      </c>
      <c r="I8" s="187">
        <v>0</v>
      </c>
      <c r="J8" s="187">
        <f t="shared" ref="J8:J23" si="0">G8+H8+I8</f>
        <v>0</v>
      </c>
      <c r="K8" s="187">
        <v>0</v>
      </c>
      <c r="L8" s="187">
        <f t="shared" ref="L8:L23" si="1">J8+K8</f>
        <v>0</v>
      </c>
    </row>
    <row r="9" spans="1:12" x14ac:dyDescent="0.25">
      <c r="A9" s="130">
        <v>3</v>
      </c>
      <c r="B9" s="131" t="s">
        <v>314</v>
      </c>
      <c r="C9" s="93" t="s">
        <v>340</v>
      </c>
      <c r="D9" s="296">
        <v>103391.07</v>
      </c>
      <c r="E9" s="296">
        <v>103391.07</v>
      </c>
      <c r="F9" s="139">
        <v>5.0000000000000001E-3</v>
      </c>
      <c r="G9" s="187">
        <v>0</v>
      </c>
      <c r="H9" s="187">
        <v>0</v>
      </c>
      <c r="I9" s="187">
        <v>0</v>
      </c>
      <c r="J9" s="187">
        <f t="shared" si="0"/>
        <v>0</v>
      </c>
      <c r="K9" s="187">
        <v>0</v>
      </c>
      <c r="L9" s="187">
        <f t="shared" si="1"/>
        <v>0</v>
      </c>
    </row>
    <row r="10" spans="1:12" x14ac:dyDescent="0.25">
      <c r="A10" s="130">
        <v>4</v>
      </c>
      <c r="B10" s="135" t="s">
        <v>202</v>
      </c>
      <c r="C10" s="93" t="s">
        <v>337</v>
      </c>
      <c r="D10" s="296">
        <v>5771982.2199999997</v>
      </c>
      <c r="E10" s="301">
        <v>2002444.45</v>
      </c>
      <c r="F10" s="139">
        <v>5.0000000000000001E-3</v>
      </c>
      <c r="G10" s="187">
        <v>0</v>
      </c>
      <c r="H10" s="187">
        <v>0</v>
      </c>
      <c r="I10" s="187">
        <v>0</v>
      </c>
      <c r="J10" s="187">
        <f t="shared" si="0"/>
        <v>0</v>
      </c>
      <c r="K10" s="187">
        <v>0</v>
      </c>
      <c r="L10" s="187">
        <f t="shared" si="1"/>
        <v>0</v>
      </c>
    </row>
    <row r="11" spans="1:12" x14ac:dyDescent="0.25">
      <c r="A11" s="130">
        <v>5</v>
      </c>
      <c r="B11" s="131" t="s">
        <v>169</v>
      </c>
      <c r="C11" s="93" t="s">
        <v>170</v>
      </c>
      <c r="D11" s="296">
        <v>372154.76</v>
      </c>
      <c r="E11" s="296">
        <v>372154.76</v>
      </c>
      <c r="F11" s="139">
        <v>5.0000000000000001E-3</v>
      </c>
      <c r="G11" s="187">
        <v>0</v>
      </c>
      <c r="H11" s="187">
        <v>0</v>
      </c>
      <c r="I11" s="187">
        <v>0</v>
      </c>
      <c r="J11" s="187">
        <f t="shared" si="0"/>
        <v>0</v>
      </c>
      <c r="K11" s="187">
        <v>0</v>
      </c>
      <c r="L11" s="187">
        <f t="shared" si="1"/>
        <v>0</v>
      </c>
    </row>
    <row r="12" spans="1:12" x14ac:dyDescent="0.25">
      <c r="A12" s="130">
        <v>6</v>
      </c>
      <c r="B12" s="131" t="s">
        <v>176</v>
      </c>
      <c r="C12" s="93" t="s">
        <v>177</v>
      </c>
      <c r="D12" s="296">
        <v>407857.19</v>
      </c>
      <c r="E12" s="296">
        <v>407857.19</v>
      </c>
      <c r="F12" s="139">
        <v>5.0000000000000001E-3</v>
      </c>
      <c r="G12" s="187">
        <v>0</v>
      </c>
      <c r="H12" s="187">
        <v>0</v>
      </c>
      <c r="I12" s="187">
        <v>0</v>
      </c>
      <c r="J12" s="187">
        <f t="shared" si="0"/>
        <v>0</v>
      </c>
      <c r="K12" s="187">
        <v>0</v>
      </c>
      <c r="L12" s="187">
        <f t="shared" si="1"/>
        <v>0</v>
      </c>
    </row>
    <row r="13" spans="1:12" x14ac:dyDescent="0.25">
      <c r="A13" s="130">
        <v>7</v>
      </c>
      <c r="B13" s="93" t="s">
        <v>181</v>
      </c>
      <c r="C13" s="93" t="s">
        <v>182</v>
      </c>
      <c r="D13" s="296">
        <v>448868.54</v>
      </c>
      <c r="E13" s="296">
        <v>448868.54</v>
      </c>
      <c r="F13" s="139">
        <v>5.0000000000000001E-3</v>
      </c>
      <c r="G13" s="187">
        <v>0</v>
      </c>
      <c r="H13" s="187">
        <v>0</v>
      </c>
      <c r="I13" s="187">
        <v>0</v>
      </c>
      <c r="J13" s="187">
        <f t="shared" si="0"/>
        <v>0</v>
      </c>
      <c r="K13" s="187">
        <v>0</v>
      </c>
      <c r="L13" s="187">
        <f t="shared" si="1"/>
        <v>0</v>
      </c>
    </row>
    <row r="14" spans="1:12" x14ac:dyDescent="0.25">
      <c r="A14" s="130">
        <v>8</v>
      </c>
      <c r="B14" s="93" t="s">
        <v>187</v>
      </c>
      <c r="C14" s="93" t="s">
        <v>184</v>
      </c>
      <c r="D14" s="300" t="s">
        <v>396</v>
      </c>
      <c r="E14" s="296">
        <v>448868.54</v>
      </c>
      <c r="F14" s="139">
        <v>5.0000000000000001E-3</v>
      </c>
      <c r="G14" s="187">
        <v>0</v>
      </c>
      <c r="H14" s="187">
        <v>0</v>
      </c>
      <c r="I14" s="187">
        <v>0</v>
      </c>
      <c r="J14" s="187">
        <f t="shared" si="0"/>
        <v>0</v>
      </c>
      <c r="K14" s="187">
        <v>0</v>
      </c>
      <c r="L14" s="187">
        <f t="shared" si="1"/>
        <v>0</v>
      </c>
    </row>
    <row r="15" spans="1:12" x14ac:dyDescent="0.25">
      <c r="A15" s="130">
        <v>9</v>
      </c>
      <c r="B15" s="93" t="s">
        <v>188</v>
      </c>
      <c r="C15" s="93" t="s">
        <v>189</v>
      </c>
      <c r="D15" s="296">
        <v>567124.56000000006</v>
      </c>
      <c r="E15" s="296">
        <v>567124.56000000006</v>
      </c>
      <c r="F15" s="139">
        <v>5.0000000000000001E-3</v>
      </c>
      <c r="G15" s="187">
        <v>0</v>
      </c>
      <c r="H15" s="187">
        <v>0</v>
      </c>
      <c r="I15" s="187">
        <v>0</v>
      </c>
      <c r="J15" s="187">
        <f t="shared" si="0"/>
        <v>0</v>
      </c>
      <c r="K15" s="187">
        <v>0</v>
      </c>
      <c r="L15" s="187">
        <f t="shared" si="1"/>
        <v>0</v>
      </c>
    </row>
    <row r="16" spans="1:12" x14ac:dyDescent="0.25">
      <c r="A16" s="130">
        <v>10</v>
      </c>
      <c r="B16" s="93" t="s">
        <v>192</v>
      </c>
      <c r="C16" s="93" t="s">
        <v>313</v>
      </c>
      <c r="D16" s="296">
        <v>567124.56000000006</v>
      </c>
      <c r="E16" s="296">
        <v>567124.56000000006</v>
      </c>
      <c r="F16" s="139">
        <v>5.0000000000000001E-3</v>
      </c>
      <c r="G16" s="187">
        <v>0</v>
      </c>
      <c r="H16" s="187">
        <v>0</v>
      </c>
      <c r="I16" s="187">
        <v>0</v>
      </c>
      <c r="J16" s="187">
        <f t="shared" si="0"/>
        <v>0</v>
      </c>
      <c r="K16" s="187">
        <v>0</v>
      </c>
      <c r="L16" s="187">
        <f t="shared" si="1"/>
        <v>0</v>
      </c>
    </row>
    <row r="17" spans="1:12" x14ac:dyDescent="0.25">
      <c r="A17" s="130">
        <v>11</v>
      </c>
      <c r="B17" s="93" t="s">
        <v>193</v>
      </c>
      <c r="C17" s="93" t="s">
        <v>194</v>
      </c>
      <c r="D17" s="296">
        <v>567124.56000000006</v>
      </c>
      <c r="E17" s="296">
        <v>567124.56000000006</v>
      </c>
      <c r="F17" s="139">
        <v>5.0000000000000001E-3</v>
      </c>
      <c r="G17" s="187">
        <v>0</v>
      </c>
      <c r="H17" s="187">
        <v>0</v>
      </c>
      <c r="I17" s="187">
        <v>0</v>
      </c>
      <c r="J17" s="187">
        <f t="shared" si="0"/>
        <v>0</v>
      </c>
      <c r="K17" s="187">
        <v>0</v>
      </c>
      <c r="L17" s="187">
        <f t="shared" si="1"/>
        <v>0</v>
      </c>
    </row>
    <row r="18" spans="1:12" x14ac:dyDescent="0.25">
      <c r="A18" s="130">
        <v>12</v>
      </c>
      <c r="B18" s="93" t="s">
        <v>341</v>
      </c>
      <c r="C18" s="93" t="s">
        <v>342</v>
      </c>
      <c r="D18" s="296">
        <v>69414.03</v>
      </c>
      <c r="E18" s="296">
        <v>69414.03</v>
      </c>
      <c r="F18" s="139">
        <v>5.0000000000000001E-3</v>
      </c>
      <c r="G18" s="187">
        <v>0</v>
      </c>
      <c r="H18" s="187">
        <v>0</v>
      </c>
      <c r="I18" s="187">
        <v>0</v>
      </c>
      <c r="J18" s="187">
        <f t="shared" si="0"/>
        <v>0</v>
      </c>
      <c r="K18" s="187">
        <v>0</v>
      </c>
      <c r="L18" s="187">
        <f t="shared" si="1"/>
        <v>0</v>
      </c>
    </row>
    <row r="19" spans="1:12" ht="43.5" customHeight="1" x14ac:dyDescent="0.25">
      <c r="A19" s="183">
        <v>13</v>
      </c>
      <c r="B19" s="135" t="s">
        <v>375</v>
      </c>
      <c r="C19" s="93"/>
      <c r="D19" s="298">
        <v>31205.84</v>
      </c>
      <c r="E19" s="298">
        <v>31205.84</v>
      </c>
      <c r="F19" s="186">
        <v>5.0000000000000001E-3</v>
      </c>
      <c r="G19" s="187">
        <v>0</v>
      </c>
      <c r="H19" s="256">
        <v>0</v>
      </c>
      <c r="I19" s="187">
        <v>0</v>
      </c>
      <c r="J19" s="187">
        <f t="shared" si="0"/>
        <v>0</v>
      </c>
      <c r="K19" s="187">
        <v>0</v>
      </c>
      <c r="L19" s="187">
        <f t="shared" si="1"/>
        <v>0</v>
      </c>
    </row>
    <row r="20" spans="1:12" ht="51.75" customHeight="1" x14ac:dyDescent="0.25">
      <c r="A20" s="183">
        <v>14</v>
      </c>
      <c r="B20" s="135" t="s">
        <v>376</v>
      </c>
      <c r="C20" s="93"/>
      <c r="D20" s="299">
        <v>5823.71</v>
      </c>
      <c r="E20" s="299">
        <v>5823.71</v>
      </c>
      <c r="F20" s="186">
        <v>5.0000000000000001E-3</v>
      </c>
      <c r="G20" s="187">
        <v>0</v>
      </c>
      <c r="H20" s="256">
        <v>0</v>
      </c>
      <c r="I20" s="187">
        <v>0</v>
      </c>
      <c r="J20" s="187">
        <f t="shared" si="0"/>
        <v>0</v>
      </c>
      <c r="K20" s="187">
        <v>0</v>
      </c>
      <c r="L20" s="187">
        <f t="shared" si="1"/>
        <v>0</v>
      </c>
    </row>
    <row r="21" spans="1:12" ht="53.25" customHeight="1" x14ac:dyDescent="0.25">
      <c r="A21" s="183">
        <v>15</v>
      </c>
      <c r="B21" s="184" t="s">
        <v>417</v>
      </c>
      <c r="C21" s="185"/>
      <c r="D21" s="299">
        <v>7618.45</v>
      </c>
      <c r="E21" s="299">
        <v>7618.45</v>
      </c>
      <c r="F21" s="186">
        <v>5.0000000000000001E-3</v>
      </c>
      <c r="G21" s="187">
        <v>0</v>
      </c>
      <c r="H21" s="256">
        <v>0</v>
      </c>
      <c r="I21" s="187">
        <v>0</v>
      </c>
      <c r="J21" s="187">
        <f t="shared" si="0"/>
        <v>0</v>
      </c>
      <c r="K21" s="187">
        <v>0</v>
      </c>
      <c r="L21" s="187">
        <f t="shared" si="1"/>
        <v>0</v>
      </c>
    </row>
    <row r="22" spans="1:12" ht="53.25" customHeight="1" x14ac:dyDescent="0.25">
      <c r="A22" s="183">
        <v>16</v>
      </c>
      <c r="B22" s="184" t="s">
        <v>418</v>
      </c>
      <c r="C22" s="185"/>
      <c r="D22" s="299">
        <v>16168.31</v>
      </c>
      <c r="E22" s="299">
        <v>16168.31</v>
      </c>
      <c r="F22" s="186">
        <v>5.0000000000000001E-3</v>
      </c>
      <c r="G22" s="187">
        <v>0</v>
      </c>
      <c r="H22" s="256">
        <v>0</v>
      </c>
      <c r="I22" s="187">
        <v>0</v>
      </c>
      <c r="J22" s="187">
        <f t="shared" ref="J22" si="2">G22+H22+I22</f>
        <v>0</v>
      </c>
      <c r="K22" s="187">
        <v>0</v>
      </c>
      <c r="L22" s="187">
        <f t="shared" ref="L22" si="3">J22+K22</f>
        <v>0</v>
      </c>
    </row>
    <row r="23" spans="1:12" ht="49.5" customHeight="1" x14ac:dyDescent="0.25">
      <c r="A23" s="183">
        <v>17</v>
      </c>
      <c r="B23" s="184" t="s">
        <v>380</v>
      </c>
      <c r="C23" s="185"/>
      <c r="D23" s="299">
        <v>54118.55</v>
      </c>
      <c r="E23" s="299">
        <v>54118.55</v>
      </c>
      <c r="F23" s="186">
        <v>5.0000000000000001E-3</v>
      </c>
      <c r="G23" s="187">
        <v>0</v>
      </c>
      <c r="H23" s="256">
        <v>0</v>
      </c>
      <c r="I23" s="187">
        <v>0</v>
      </c>
      <c r="J23" s="187">
        <f t="shared" si="0"/>
        <v>0</v>
      </c>
      <c r="K23" s="187">
        <v>0</v>
      </c>
      <c r="L23" s="187">
        <f t="shared" si="1"/>
        <v>0</v>
      </c>
    </row>
    <row r="24" spans="1:12" ht="49.5" customHeight="1" x14ac:dyDescent="0.25">
      <c r="A24" s="183">
        <v>18</v>
      </c>
      <c r="B24" s="184" t="s">
        <v>379</v>
      </c>
      <c r="C24" s="185"/>
      <c r="D24" s="299">
        <v>682965.1</v>
      </c>
      <c r="E24" s="299">
        <v>682965.1</v>
      </c>
      <c r="F24" s="186">
        <v>5.0000000000000001E-3</v>
      </c>
      <c r="G24" s="187">
        <v>0</v>
      </c>
      <c r="H24" s="256">
        <v>0</v>
      </c>
      <c r="I24" s="187">
        <v>0</v>
      </c>
      <c r="J24" s="187">
        <f t="shared" ref="J24" si="4">G24+H24+I24</f>
        <v>0</v>
      </c>
      <c r="K24" s="187">
        <v>0</v>
      </c>
      <c r="L24" s="187">
        <f t="shared" ref="L24" si="5">J24+K24</f>
        <v>0</v>
      </c>
    </row>
    <row r="25" spans="1:12" ht="49.5" customHeight="1" thickBot="1" x14ac:dyDescent="0.3">
      <c r="A25" s="183">
        <v>19</v>
      </c>
      <c r="B25" s="184" t="s">
        <v>336</v>
      </c>
      <c r="C25" s="185" t="s">
        <v>419</v>
      </c>
      <c r="D25" s="299">
        <v>6629.5</v>
      </c>
      <c r="E25" s="299">
        <v>6629.5</v>
      </c>
      <c r="F25" s="186">
        <v>5.0000000000000001E-3</v>
      </c>
      <c r="G25" s="187">
        <v>0</v>
      </c>
      <c r="H25" s="256">
        <v>0</v>
      </c>
      <c r="I25" s="187">
        <v>0</v>
      </c>
      <c r="J25" s="187">
        <f t="shared" ref="J25" si="6">G25+H25+I25</f>
        <v>0</v>
      </c>
      <c r="K25" s="187">
        <v>0</v>
      </c>
      <c r="L25" s="187">
        <f t="shared" ref="L25" si="7">J25+K25</f>
        <v>0</v>
      </c>
    </row>
    <row r="26" spans="1:12" ht="35.25" customHeight="1" thickBot="1" x14ac:dyDescent="0.3">
      <c r="A26" s="329" t="s">
        <v>205</v>
      </c>
      <c r="B26" s="330"/>
      <c r="C26" s="330"/>
      <c r="D26" s="330"/>
      <c r="E26" s="330"/>
      <c r="F26" s="330"/>
      <c r="G26" s="330"/>
      <c r="H26" s="331"/>
      <c r="I26" s="332"/>
      <c r="J26" s="226">
        <f>SUM(J8:J25)</f>
        <v>0</v>
      </c>
      <c r="K26" s="226">
        <f>SUM(K8:K25)</f>
        <v>0</v>
      </c>
      <c r="L26" s="226">
        <f>SUM(L8:L25)</f>
        <v>0</v>
      </c>
    </row>
    <row r="29" spans="1:12" x14ac:dyDescent="0.25">
      <c r="A29" s="193" t="s">
        <v>261</v>
      </c>
      <c r="B29" s="194"/>
      <c r="C29" s="194"/>
      <c r="D29" s="194"/>
      <c r="E29" s="194"/>
      <c r="F29" s="194"/>
      <c r="G29" s="194"/>
    </row>
    <row r="30" spans="1:12" ht="15.75" x14ac:dyDescent="0.25">
      <c r="A30" s="193" t="s">
        <v>263</v>
      </c>
      <c r="B30" s="194"/>
      <c r="C30" s="194"/>
      <c r="D30" s="194"/>
      <c r="E30" s="194"/>
      <c r="F30" s="194"/>
      <c r="G30" s="194"/>
    </row>
    <row r="31" spans="1:12" x14ac:dyDescent="0.25">
      <c r="A31" s="195" t="s">
        <v>262</v>
      </c>
      <c r="B31" s="194"/>
      <c r="C31" s="194"/>
      <c r="D31" s="194"/>
      <c r="E31" s="194"/>
      <c r="F31" s="194"/>
      <c r="G31" s="194"/>
    </row>
    <row r="32" spans="1:12" ht="51" customHeight="1" x14ac:dyDescent="0.25">
      <c r="A32" s="328" t="s">
        <v>344</v>
      </c>
      <c r="B32" s="328"/>
      <c r="C32" s="328"/>
      <c r="D32" s="328"/>
      <c r="E32" s="328"/>
      <c r="F32" s="328"/>
      <c r="G32" s="328"/>
    </row>
    <row r="33" spans="1:7" ht="28.5" customHeight="1" x14ac:dyDescent="0.25">
      <c r="A33" s="196" t="s">
        <v>264</v>
      </c>
      <c r="B33" s="196"/>
      <c r="C33" s="196"/>
      <c r="D33" s="196"/>
      <c r="E33" s="196"/>
      <c r="F33" s="196"/>
      <c r="G33" s="196"/>
    </row>
    <row r="34" spans="1:7" ht="55.5" customHeight="1" x14ac:dyDescent="0.25">
      <c r="A34" s="328" t="s">
        <v>430</v>
      </c>
      <c r="B34" s="328"/>
      <c r="C34" s="328"/>
      <c r="D34" s="328"/>
      <c r="E34" s="328"/>
      <c r="F34" s="328"/>
      <c r="G34" s="328"/>
    </row>
  </sheetData>
  <mergeCells count="3">
    <mergeCell ref="A32:G32"/>
    <mergeCell ref="A34:G34"/>
    <mergeCell ref="A26:I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N36"/>
  <sheetViews>
    <sheetView showGridLines="0" workbookViewId="0">
      <selection activeCell="A29" sqref="A29:C29"/>
    </sheetView>
  </sheetViews>
  <sheetFormatPr defaultColWidth="8" defaultRowHeight="11.25" x14ac:dyDescent="0.2"/>
  <cols>
    <col min="1" max="1" width="6.28515625" style="15" customWidth="1"/>
    <col min="2" max="2" width="51.5703125" style="15" customWidth="1"/>
    <col min="3" max="3" width="16.7109375" style="25" customWidth="1"/>
    <col min="4" max="4" width="15.5703125" style="15" customWidth="1"/>
    <col min="5" max="5" width="13.7109375" style="34" customWidth="1"/>
    <col min="6" max="8" width="13.7109375" style="15" customWidth="1"/>
    <col min="9" max="9" width="15" style="25" customWidth="1"/>
    <col min="10" max="13" width="8" style="15"/>
    <col min="14" max="14" width="32.28515625" style="15" customWidth="1"/>
    <col min="15" max="16384" width="8" style="15"/>
  </cols>
  <sheetData>
    <row r="1" spans="1:14" ht="20.25" customHeight="1" x14ac:dyDescent="0.2">
      <c r="A1" s="11"/>
      <c r="B1" s="212" t="s">
        <v>271</v>
      </c>
      <c r="C1" s="12"/>
      <c r="D1" s="12"/>
      <c r="E1" s="13"/>
      <c r="F1" s="12"/>
      <c r="G1" s="12"/>
      <c r="H1" s="12"/>
      <c r="I1" s="14"/>
    </row>
    <row r="2" spans="1:14" ht="20.25" customHeight="1" thickBot="1" x14ac:dyDescent="0.25">
      <c r="A2" s="16"/>
      <c r="B2" s="16"/>
      <c r="C2" s="14"/>
      <c r="D2" s="16"/>
      <c r="E2" s="17"/>
      <c r="F2" s="16"/>
      <c r="G2" s="16"/>
      <c r="H2" s="16"/>
      <c r="I2" s="14"/>
    </row>
    <row r="3" spans="1:14" ht="48" customHeight="1" thickBot="1" x14ac:dyDescent="0.25">
      <c r="A3" s="105" t="s">
        <v>7</v>
      </c>
      <c r="B3" s="105" t="s">
        <v>8</v>
      </c>
      <c r="C3" s="106" t="s">
        <v>407</v>
      </c>
      <c r="D3" s="105" t="s">
        <v>402</v>
      </c>
      <c r="E3" s="107" t="s">
        <v>17</v>
      </c>
      <c r="F3" s="105" t="s">
        <v>403</v>
      </c>
      <c r="G3" s="105" t="s">
        <v>404</v>
      </c>
      <c r="H3" s="105" t="s">
        <v>405</v>
      </c>
      <c r="I3" s="14"/>
    </row>
    <row r="4" spans="1:14" ht="15" customHeight="1" thickBot="1" x14ac:dyDescent="0.25">
      <c r="A4" s="108"/>
      <c r="B4" s="109" t="s">
        <v>18</v>
      </c>
      <c r="C4" s="110"/>
      <c r="D4" s="111"/>
      <c r="E4" s="112"/>
      <c r="F4" s="113"/>
      <c r="G4" s="113"/>
      <c r="H4" s="114"/>
      <c r="I4" s="14"/>
    </row>
    <row r="5" spans="1:14" ht="15" customHeight="1" thickBot="1" x14ac:dyDescent="0.25">
      <c r="A5" s="335" t="s">
        <v>11</v>
      </c>
      <c r="B5" s="338" t="s">
        <v>128</v>
      </c>
      <c r="C5" s="339"/>
      <c r="D5" s="339"/>
      <c r="E5" s="339"/>
      <c r="F5" s="115"/>
      <c r="G5" s="115"/>
      <c r="H5" s="116"/>
      <c r="I5" s="14"/>
    </row>
    <row r="6" spans="1:14" ht="15" customHeight="1" x14ac:dyDescent="0.2">
      <c r="A6" s="336"/>
      <c r="B6" s="23" t="s">
        <v>19</v>
      </c>
      <c r="C6" s="282">
        <v>7963.37</v>
      </c>
      <c r="D6" s="239"/>
      <c r="E6" s="240"/>
      <c r="F6" s="235"/>
      <c r="G6" s="235"/>
      <c r="H6" s="236"/>
      <c r="I6" s="14"/>
    </row>
    <row r="7" spans="1:14" ht="15" customHeight="1" x14ac:dyDescent="0.2">
      <c r="A7" s="336"/>
      <c r="B7" s="23" t="s">
        <v>20</v>
      </c>
      <c r="C7" s="282">
        <v>2654.46</v>
      </c>
      <c r="D7" s="239"/>
      <c r="E7" s="240"/>
      <c r="F7" s="235"/>
      <c r="G7" s="235"/>
      <c r="H7" s="236"/>
      <c r="I7" s="14"/>
    </row>
    <row r="8" spans="1:14" ht="15" customHeight="1" thickBot="1" x14ac:dyDescent="0.25">
      <c r="A8" s="336"/>
      <c r="B8" s="23" t="s">
        <v>21</v>
      </c>
      <c r="C8" s="282">
        <v>15926.74</v>
      </c>
      <c r="D8" s="239"/>
      <c r="E8" s="240"/>
      <c r="F8" s="235"/>
      <c r="G8" s="235"/>
      <c r="H8" s="236"/>
      <c r="I8" s="14"/>
    </row>
    <row r="9" spans="1:14" ht="15" customHeight="1" thickBot="1" x14ac:dyDescent="0.3">
      <c r="A9" s="337"/>
      <c r="B9" s="117" t="s">
        <v>22</v>
      </c>
      <c r="C9" s="283">
        <f>SUM(C6:C8)</f>
        <v>26544.57</v>
      </c>
      <c r="D9" s="24"/>
      <c r="E9" s="234">
        <v>259</v>
      </c>
      <c r="F9" s="237">
        <f>D9*E9</f>
        <v>0</v>
      </c>
      <c r="G9" s="237">
        <v>0</v>
      </c>
      <c r="H9" s="238">
        <f>F9+G9</f>
        <v>0</v>
      </c>
      <c r="I9" s="16"/>
      <c r="N9" s="25"/>
    </row>
    <row r="10" spans="1:14" ht="15" customHeight="1" thickBot="1" x14ac:dyDescent="0.25">
      <c r="A10" s="335" t="s">
        <v>12</v>
      </c>
      <c r="B10" s="118" t="s">
        <v>23</v>
      </c>
      <c r="C10" s="110"/>
      <c r="D10" s="111"/>
      <c r="E10" s="112"/>
      <c r="F10" s="113"/>
      <c r="G10" s="113"/>
      <c r="H10" s="114"/>
      <c r="I10" s="16"/>
      <c r="N10" s="25"/>
    </row>
    <row r="11" spans="1:14" ht="15" customHeight="1" x14ac:dyDescent="0.2">
      <c r="A11" s="336"/>
      <c r="B11" s="26" t="s">
        <v>19</v>
      </c>
      <c r="C11" s="284">
        <v>13272.28</v>
      </c>
      <c r="D11" s="241"/>
      <c r="E11" s="242"/>
      <c r="F11" s="243"/>
      <c r="G11" s="243"/>
      <c r="H11" s="244"/>
      <c r="I11" s="16"/>
      <c r="N11" s="25"/>
    </row>
    <row r="12" spans="1:14" ht="15" customHeight="1" x14ac:dyDescent="0.2">
      <c r="A12" s="336"/>
      <c r="B12" s="27" t="s">
        <v>21</v>
      </c>
      <c r="C12" s="285">
        <v>26544.560000000001</v>
      </c>
      <c r="D12" s="245"/>
      <c r="E12" s="240"/>
      <c r="F12" s="235"/>
      <c r="G12" s="235"/>
      <c r="H12" s="236"/>
      <c r="I12" s="16"/>
      <c r="N12" s="25"/>
    </row>
    <row r="13" spans="1:14" ht="15" customHeight="1" thickBot="1" x14ac:dyDescent="0.25">
      <c r="A13" s="336"/>
      <c r="B13" s="28"/>
      <c r="C13" s="29"/>
      <c r="D13" s="245"/>
      <c r="E13" s="240"/>
      <c r="F13" s="235"/>
      <c r="G13" s="245"/>
      <c r="H13" s="246"/>
      <c r="I13" s="16"/>
      <c r="N13" s="25"/>
    </row>
    <row r="14" spans="1:14" ht="15" customHeight="1" thickBot="1" x14ac:dyDescent="0.3">
      <c r="A14" s="337"/>
      <c r="B14" s="119" t="s">
        <v>22</v>
      </c>
      <c r="C14" s="283">
        <f>SUM(C11:C13)</f>
        <v>39816.840000000004</v>
      </c>
      <c r="D14" s="24"/>
      <c r="E14" s="234">
        <v>158</v>
      </c>
      <c r="F14" s="237">
        <f>D14*E14</f>
        <v>0</v>
      </c>
      <c r="G14" s="237">
        <v>0</v>
      </c>
      <c r="H14" s="238">
        <f>F14+G14</f>
        <v>0</v>
      </c>
      <c r="I14" s="16"/>
      <c r="N14" s="25"/>
    </row>
    <row r="15" spans="1:14" ht="36.75" customHeight="1" thickBot="1" x14ac:dyDescent="0.25">
      <c r="A15" s="335" t="s">
        <v>36</v>
      </c>
      <c r="B15" s="95" t="s">
        <v>421</v>
      </c>
      <c r="C15" s="18"/>
      <c r="D15" s="19"/>
      <c r="E15" s="20"/>
      <c r="F15" s="21"/>
      <c r="G15" s="21"/>
      <c r="H15" s="22"/>
      <c r="I15" s="16"/>
    </row>
    <row r="16" spans="1:14" ht="15" customHeight="1" x14ac:dyDescent="0.2">
      <c r="A16" s="340"/>
      <c r="B16" s="26" t="s">
        <v>19</v>
      </c>
      <c r="C16" s="284">
        <v>5308.91</v>
      </c>
      <c r="D16" s="241"/>
      <c r="E16" s="242"/>
      <c r="F16" s="243"/>
      <c r="G16" s="243"/>
      <c r="H16" s="244"/>
      <c r="I16" s="16"/>
    </row>
    <row r="17" spans="1:14" ht="15" customHeight="1" x14ac:dyDescent="0.2">
      <c r="A17" s="340"/>
      <c r="B17" s="27" t="s">
        <v>21</v>
      </c>
      <c r="C17" s="285">
        <v>10617.82</v>
      </c>
      <c r="D17" s="245"/>
      <c r="E17" s="240"/>
      <c r="F17" s="235"/>
      <c r="G17" s="235"/>
      <c r="H17" s="236"/>
      <c r="I17" s="16"/>
    </row>
    <row r="18" spans="1:14" ht="15.75" customHeight="1" thickBot="1" x14ac:dyDescent="0.25">
      <c r="A18" s="340"/>
      <c r="B18" s="28"/>
      <c r="C18" s="29"/>
      <c r="D18" s="245"/>
      <c r="E18" s="240"/>
      <c r="F18" s="235"/>
      <c r="G18" s="245"/>
      <c r="H18" s="246"/>
      <c r="I18" s="16"/>
    </row>
    <row r="19" spans="1:14" ht="15" customHeight="1" thickBot="1" x14ac:dyDescent="0.3">
      <c r="A19" s="341"/>
      <c r="B19" s="119" t="s">
        <v>22</v>
      </c>
      <c r="C19" s="283">
        <f>SUM(C16:C18)</f>
        <v>15926.73</v>
      </c>
      <c r="D19" s="24"/>
      <c r="E19" s="234">
        <v>136</v>
      </c>
      <c r="F19" s="237">
        <f>D19*E19</f>
        <v>0</v>
      </c>
      <c r="G19" s="237">
        <v>0</v>
      </c>
      <c r="H19" s="238">
        <f>F19+G19</f>
        <v>0</v>
      </c>
      <c r="I19" s="16"/>
    </row>
    <row r="20" spans="1:14" ht="28.5" customHeight="1" thickBot="1" x14ac:dyDescent="0.25">
      <c r="A20" s="342" t="s">
        <v>9</v>
      </c>
      <c r="B20" s="343"/>
      <c r="C20" s="343"/>
      <c r="D20" s="343"/>
      <c r="E20" s="344"/>
      <c r="F20" s="237">
        <f>F9+F14+F19</f>
        <v>0</v>
      </c>
      <c r="G20" s="237">
        <f>G9+G14+G19</f>
        <v>0</v>
      </c>
      <c r="H20" s="238">
        <f>H9+H14+H19</f>
        <v>0</v>
      </c>
      <c r="I20" s="16"/>
      <c r="N20" s="25"/>
    </row>
    <row r="21" spans="1:14" ht="15" customHeight="1" x14ac:dyDescent="0.2">
      <c r="A21" s="16"/>
      <c r="B21" s="16"/>
      <c r="C21" s="14"/>
      <c r="D21" s="30"/>
      <c r="E21" s="31"/>
      <c r="F21" s="30"/>
      <c r="G21" s="16"/>
      <c r="H21" s="16"/>
      <c r="I21" s="14"/>
    </row>
    <row r="22" spans="1:14" ht="15" customHeight="1" x14ac:dyDescent="0.2">
      <c r="D22" s="32"/>
      <c r="E22" s="33"/>
      <c r="F22" s="32"/>
    </row>
    <row r="23" spans="1:14" ht="15" customHeight="1" x14ac:dyDescent="0.2"/>
    <row r="24" spans="1:14" ht="15" customHeight="1" x14ac:dyDescent="0.2">
      <c r="A24" s="205" t="s">
        <v>267</v>
      </c>
      <c r="B24" s="206"/>
      <c r="C24" s="207"/>
      <c r="D24" s="206"/>
      <c r="E24" s="208"/>
      <c r="F24" s="206"/>
      <c r="G24" s="206"/>
      <c r="H24" s="206"/>
      <c r="I24" s="207"/>
    </row>
    <row r="25" spans="1:14" s="35" customFormat="1" ht="15" customHeight="1" x14ac:dyDescent="0.2">
      <c r="A25" s="334" t="s">
        <v>316</v>
      </c>
      <c r="B25" s="334"/>
      <c r="C25" s="334"/>
      <c r="D25" s="209"/>
      <c r="E25" s="210"/>
      <c r="F25" s="209"/>
      <c r="G25" s="209"/>
      <c r="H25" s="206"/>
      <c r="I25" s="207"/>
    </row>
    <row r="26" spans="1:14" ht="15" customHeight="1" x14ac:dyDescent="0.2">
      <c r="A26" s="211" t="s">
        <v>268</v>
      </c>
      <c r="B26" s="211"/>
      <c r="C26" s="209"/>
      <c r="D26" s="209"/>
      <c r="E26" s="210"/>
      <c r="F26" s="209"/>
      <c r="G26" s="209"/>
      <c r="H26" s="206"/>
      <c r="I26" s="207"/>
    </row>
    <row r="27" spans="1:14" ht="15" customHeight="1" x14ac:dyDescent="0.2">
      <c r="A27" s="209" t="s">
        <v>269</v>
      </c>
      <c r="B27" s="209"/>
      <c r="C27" s="209"/>
      <c r="D27" s="209"/>
      <c r="E27" s="210"/>
      <c r="F27" s="209"/>
      <c r="G27" s="209"/>
      <c r="H27" s="206"/>
      <c r="I27" s="207"/>
    </row>
    <row r="28" spans="1:14" ht="15" customHeight="1" x14ac:dyDescent="0.2">
      <c r="A28" s="209" t="s">
        <v>277</v>
      </c>
      <c r="B28" s="209"/>
      <c r="C28" s="209"/>
      <c r="D28" s="209"/>
      <c r="E28" s="210"/>
      <c r="F28" s="209"/>
      <c r="G28" s="209"/>
      <c r="H28" s="206"/>
      <c r="I28" s="207"/>
    </row>
    <row r="29" spans="1:14" ht="15" customHeight="1" x14ac:dyDescent="0.2">
      <c r="A29" s="334" t="s">
        <v>315</v>
      </c>
      <c r="B29" s="334"/>
      <c r="C29" s="334"/>
      <c r="D29" s="209"/>
      <c r="E29" s="210"/>
      <c r="F29" s="209"/>
      <c r="G29" s="209"/>
      <c r="H29" s="206"/>
      <c r="I29" s="207"/>
    </row>
    <row r="30" spans="1:14" ht="15" customHeight="1" x14ac:dyDescent="0.2">
      <c r="A30" s="209" t="s">
        <v>303</v>
      </c>
      <c r="B30" s="209" t="s">
        <v>426</v>
      </c>
      <c r="C30" s="209"/>
      <c r="D30" s="209"/>
      <c r="E30" s="210"/>
      <c r="F30" s="209"/>
      <c r="G30" s="209"/>
      <c r="H30" s="206"/>
      <c r="I30" s="207"/>
    </row>
    <row r="31" spans="1:14" ht="15" customHeight="1" x14ac:dyDescent="0.2">
      <c r="A31" s="334" t="s">
        <v>422</v>
      </c>
      <c r="B31" s="334"/>
      <c r="C31" s="334"/>
      <c r="D31" s="334"/>
      <c r="E31" s="334"/>
      <c r="F31" s="334"/>
      <c r="G31" s="334"/>
      <c r="H31" s="206"/>
      <c r="I31" s="207"/>
    </row>
    <row r="32" spans="1:14" ht="27.75" customHeight="1" x14ac:dyDescent="0.2">
      <c r="A32" s="333" t="s">
        <v>420</v>
      </c>
      <c r="B32" s="333"/>
      <c r="C32" s="333"/>
      <c r="D32" s="333"/>
      <c r="E32" s="333"/>
      <c r="F32" s="333"/>
      <c r="G32" s="333"/>
      <c r="H32" s="333"/>
      <c r="I32" s="333"/>
    </row>
    <row r="33" spans="1:9" ht="15" customHeight="1" x14ac:dyDescent="0.2">
      <c r="A33" s="209" t="s">
        <v>270</v>
      </c>
      <c r="B33" s="209"/>
      <c r="C33" s="209"/>
      <c r="D33" s="209"/>
      <c r="E33" s="210"/>
      <c r="F33" s="209"/>
      <c r="G33" s="209"/>
      <c r="H33" s="206"/>
      <c r="I33" s="207"/>
    </row>
    <row r="34" spans="1:9" ht="15" customHeight="1" x14ac:dyDescent="0.2">
      <c r="C34" s="15"/>
    </row>
    <row r="35" spans="1:9" ht="15" customHeight="1" x14ac:dyDescent="0.2">
      <c r="C35" s="15"/>
      <c r="E35" s="15"/>
      <c r="I35" s="15"/>
    </row>
    <row r="36" spans="1:9" ht="17.25" customHeight="1" x14ac:dyDescent="0.2">
      <c r="C36" s="15"/>
      <c r="E36" s="15"/>
      <c r="I36" s="15"/>
    </row>
  </sheetData>
  <mergeCells count="9">
    <mergeCell ref="A32:I32"/>
    <mergeCell ref="A31:G31"/>
    <mergeCell ref="A25:C25"/>
    <mergeCell ref="A29:C29"/>
    <mergeCell ref="A5:A9"/>
    <mergeCell ref="B5:E5"/>
    <mergeCell ref="A15:A19"/>
    <mergeCell ref="A20:E20"/>
    <mergeCell ref="A10:A14"/>
  </mergeCells>
  <pageMargins left="0.25" right="0.25" top="0.75" bottom="0.75" header="0.3" footer="0.3"/>
  <pageSetup paperSize="9" orientation="landscape"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2:I129"/>
  <sheetViews>
    <sheetView tabSelected="1" zoomScaleNormal="100" workbookViewId="0">
      <selection activeCell="G13" sqref="G13"/>
    </sheetView>
  </sheetViews>
  <sheetFormatPr defaultRowHeight="15" x14ac:dyDescent="0.25"/>
  <cols>
    <col min="2" max="2" width="52.85546875" customWidth="1"/>
    <col min="3" max="3" width="29.5703125" customWidth="1"/>
    <col min="4" max="4" width="25.140625" customWidth="1"/>
    <col min="5" max="5" width="28.28515625" customWidth="1"/>
    <col min="6" max="6" width="25.85546875" customWidth="1"/>
    <col min="7" max="7" width="28.42578125" customWidth="1"/>
  </cols>
  <sheetData>
    <row r="2" spans="1:7" s="92" customFormat="1" ht="18.75" x14ac:dyDescent="0.3">
      <c r="A2" s="161" t="s">
        <v>229</v>
      </c>
    </row>
    <row r="3" spans="1:7" s="92" customFormat="1" x14ac:dyDescent="0.25"/>
    <row r="4" spans="1:7" s="92" customFormat="1" x14ac:dyDescent="0.25">
      <c r="A4" s="159" t="s">
        <v>230</v>
      </c>
    </row>
    <row r="5" spans="1:7" s="92" customFormat="1" x14ac:dyDescent="0.25"/>
    <row r="6" spans="1:7" s="92" customFormat="1" ht="56.25" customHeight="1" x14ac:dyDescent="0.25">
      <c r="A6" s="364" t="s">
        <v>304</v>
      </c>
      <c r="B6" s="364"/>
      <c r="C6" s="364"/>
    </row>
    <row r="8" spans="1:7" s="92" customFormat="1" ht="15.75" thickBot="1" x14ac:dyDescent="0.3"/>
    <row r="9" spans="1:7" ht="31.5" customHeight="1" x14ac:dyDescent="0.25">
      <c r="A9" s="154" t="s">
        <v>207</v>
      </c>
      <c r="B9" s="154" t="s">
        <v>204</v>
      </c>
      <c r="C9" s="155" t="s">
        <v>208</v>
      </c>
      <c r="D9" s="227" t="s">
        <v>406</v>
      </c>
      <c r="E9" s="228" t="s">
        <v>399</v>
      </c>
      <c r="F9" s="228" t="s">
        <v>400</v>
      </c>
      <c r="G9" s="229" t="s">
        <v>401</v>
      </c>
    </row>
    <row r="10" spans="1:7" s="92" customFormat="1" ht="18.75" customHeight="1" x14ac:dyDescent="0.25">
      <c r="A10" s="157">
        <v>1</v>
      </c>
      <c r="B10" s="157">
        <v>2</v>
      </c>
      <c r="C10" s="158">
        <v>3</v>
      </c>
      <c r="D10" s="156">
        <v>4</v>
      </c>
      <c r="E10" s="230">
        <v>5</v>
      </c>
      <c r="F10" s="230">
        <v>6</v>
      </c>
      <c r="G10" s="230" t="s">
        <v>233</v>
      </c>
    </row>
    <row r="11" spans="1:7" ht="45" x14ac:dyDescent="0.25">
      <c r="A11" s="140">
        <v>1</v>
      </c>
      <c r="B11" s="150" t="s">
        <v>209</v>
      </c>
      <c r="C11" s="302" t="s">
        <v>433</v>
      </c>
      <c r="D11" s="153">
        <v>0</v>
      </c>
      <c r="E11" s="303">
        <v>0</v>
      </c>
      <c r="F11" s="303">
        <v>0</v>
      </c>
      <c r="G11" s="303">
        <v>0</v>
      </c>
    </row>
    <row r="12" spans="1:7" ht="30" x14ac:dyDescent="0.25">
      <c r="A12" s="140">
        <v>2</v>
      </c>
      <c r="B12" s="150" t="s">
        <v>431</v>
      </c>
      <c r="C12" s="271">
        <v>7765206.0499999998</v>
      </c>
      <c r="D12" s="153">
        <v>0</v>
      </c>
      <c r="E12" s="303">
        <v>0</v>
      </c>
      <c r="F12" s="303">
        <v>0</v>
      </c>
      <c r="G12" s="303">
        <v>0</v>
      </c>
    </row>
    <row r="13" spans="1:7" ht="45" customHeight="1" x14ac:dyDescent="0.25">
      <c r="A13" s="140">
        <v>3</v>
      </c>
      <c r="B13" s="150" t="s">
        <v>211</v>
      </c>
      <c r="C13" s="271">
        <v>2470810.27</v>
      </c>
      <c r="D13" s="153">
        <v>0</v>
      </c>
      <c r="E13" s="303">
        <v>0</v>
      </c>
      <c r="F13" s="303">
        <v>0</v>
      </c>
      <c r="G13" s="303">
        <f t="shared" ref="G12:G16" si="0">E13+F13</f>
        <v>0</v>
      </c>
    </row>
    <row r="14" spans="1:7" hidden="1" x14ac:dyDescent="0.25">
      <c r="A14" s="142">
        <v>4</v>
      </c>
      <c r="B14" s="143" t="s">
        <v>212</v>
      </c>
      <c r="C14" s="271">
        <v>2250548.2000000002</v>
      </c>
      <c r="D14" s="153">
        <v>0</v>
      </c>
      <c r="E14" s="303"/>
      <c r="F14" s="303"/>
      <c r="G14" s="303">
        <f t="shared" si="0"/>
        <v>0</v>
      </c>
    </row>
    <row r="15" spans="1:7" s="92" customFormat="1" ht="45.75" customHeight="1" x14ac:dyDescent="0.25">
      <c r="A15" s="142">
        <v>4</v>
      </c>
      <c r="B15" s="143" t="s">
        <v>432</v>
      </c>
      <c r="C15" s="271">
        <v>298699.18</v>
      </c>
      <c r="D15" s="153"/>
      <c r="E15" s="303"/>
      <c r="F15" s="303"/>
      <c r="G15" s="303"/>
    </row>
    <row r="16" spans="1:7" ht="41.25" customHeight="1" thickBot="1" x14ac:dyDescent="0.3">
      <c r="A16" s="142">
        <v>5</v>
      </c>
      <c r="B16" s="144" t="s">
        <v>213</v>
      </c>
      <c r="C16" s="275">
        <v>196429.76</v>
      </c>
      <c r="D16" s="153">
        <v>0</v>
      </c>
      <c r="E16" s="303">
        <v>0</v>
      </c>
      <c r="F16" s="303">
        <v>0</v>
      </c>
      <c r="G16" s="303">
        <f t="shared" si="0"/>
        <v>0</v>
      </c>
    </row>
    <row r="17" spans="1:7" x14ac:dyDescent="0.25">
      <c r="A17" s="349" t="s">
        <v>205</v>
      </c>
      <c r="B17" s="349"/>
      <c r="C17" s="363">
        <v>49489466.979999997</v>
      </c>
      <c r="D17" s="365"/>
      <c r="E17" s="367"/>
      <c r="F17" s="345" t="s">
        <v>205</v>
      </c>
      <c r="G17" s="346">
        <f>SUM(G11:G16)</f>
        <v>0</v>
      </c>
    </row>
    <row r="18" spans="1:7" ht="15.75" thickBot="1" x14ac:dyDescent="0.3">
      <c r="A18" s="349"/>
      <c r="B18" s="349"/>
      <c r="C18" s="363"/>
      <c r="D18" s="366"/>
      <c r="E18" s="368"/>
      <c r="F18" s="345"/>
      <c r="G18" s="347"/>
    </row>
    <row r="19" spans="1:7" x14ac:dyDescent="0.25">
      <c r="A19" s="92"/>
      <c r="B19" s="92"/>
      <c r="C19" s="92"/>
      <c r="D19" s="92"/>
    </row>
    <row r="20" spans="1:7" s="92" customFormat="1" x14ac:dyDescent="0.25"/>
    <row r="21" spans="1:7" s="92" customFormat="1" x14ac:dyDescent="0.25"/>
    <row r="22" spans="1:7" s="92" customFormat="1" x14ac:dyDescent="0.25"/>
    <row r="23" spans="1:7" s="92" customFormat="1" ht="29.25" customHeight="1" x14ac:dyDescent="0.25">
      <c r="A23" s="348" t="s">
        <v>234</v>
      </c>
      <c r="B23" s="348"/>
      <c r="C23" s="348"/>
    </row>
    <row r="24" spans="1:7" ht="15.75" thickBot="1" x14ac:dyDescent="0.3">
      <c r="A24" s="92"/>
      <c r="B24" s="92"/>
      <c r="C24" s="92"/>
      <c r="D24" s="92"/>
    </row>
    <row r="25" spans="1:7" ht="25.5" x14ac:dyDescent="0.25">
      <c r="A25" s="145" t="s">
        <v>207</v>
      </c>
      <c r="B25" s="145" t="s">
        <v>204</v>
      </c>
      <c r="C25" s="145" t="s">
        <v>208</v>
      </c>
      <c r="D25" s="145" t="s">
        <v>214</v>
      </c>
      <c r="E25" s="228" t="s">
        <v>399</v>
      </c>
      <c r="F25" s="228" t="s">
        <v>400</v>
      </c>
      <c r="G25" s="229" t="s">
        <v>401</v>
      </c>
    </row>
    <row r="26" spans="1:7" s="92" customFormat="1" x14ac:dyDescent="0.25">
      <c r="A26" s="160">
        <v>1</v>
      </c>
      <c r="B26" s="160">
        <v>2</v>
      </c>
      <c r="C26" s="160">
        <v>3</v>
      </c>
      <c r="D26" s="160">
        <v>4</v>
      </c>
      <c r="E26" s="230">
        <v>5</v>
      </c>
      <c r="F26" s="230">
        <v>6</v>
      </c>
      <c r="G26" s="230" t="s">
        <v>233</v>
      </c>
    </row>
    <row r="27" spans="1:7" x14ac:dyDescent="0.25">
      <c r="A27" s="140">
        <v>1</v>
      </c>
      <c r="B27" s="146" t="s">
        <v>351</v>
      </c>
      <c r="C27" s="271">
        <v>984959.85</v>
      </c>
      <c r="D27" s="271">
        <v>18581.189999999999</v>
      </c>
      <c r="E27" s="257">
        <v>0</v>
      </c>
      <c r="F27" s="257">
        <v>0</v>
      </c>
      <c r="G27" s="257">
        <f>E27+F27</f>
        <v>0</v>
      </c>
    </row>
    <row r="28" spans="1:7" x14ac:dyDescent="0.25">
      <c r="A28" s="147">
        <v>2</v>
      </c>
      <c r="B28" s="146" t="s">
        <v>350</v>
      </c>
      <c r="C28" s="271">
        <v>782658.44</v>
      </c>
      <c r="D28" s="271">
        <v>15926.74</v>
      </c>
      <c r="E28" s="257">
        <v>0</v>
      </c>
      <c r="F28" s="257">
        <v>0</v>
      </c>
      <c r="G28" s="257">
        <f t="shared" ref="G28:G65" si="1">E28+F28</f>
        <v>0</v>
      </c>
    </row>
    <row r="29" spans="1:7" x14ac:dyDescent="0.25">
      <c r="A29" s="147">
        <v>3</v>
      </c>
      <c r="B29" s="146" t="s">
        <v>347</v>
      </c>
      <c r="C29" s="271">
        <v>832846.24</v>
      </c>
      <c r="D29" s="271">
        <v>15926.74</v>
      </c>
      <c r="E29" s="257">
        <v>0</v>
      </c>
      <c r="F29" s="257">
        <v>0</v>
      </c>
      <c r="G29" s="257">
        <f t="shared" si="1"/>
        <v>0</v>
      </c>
    </row>
    <row r="30" spans="1:7" x14ac:dyDescent="0.25">
      <c r="A30" s="147">
        <v>4</v>
      </c>
      <c r="B30" s="146" t="s">
        <v>349</v>
      </c>
      <c r="C30" s="271">
        <v>296282.43</v>
      </c>
      <c r="D30" s="271">
        <v>5308.91</v>
      </c>
      <c r="E30" s="257">
        <v>0</v>
      </c>
      <c r="F30" s="257">
        <v>0</v>
      </c>
      <c r="G30" s="257">
        <f t="shared" si="1"/>
        <v>0</v>
      </c>
    </row>
    <row r="31" spans="1:7" x14ac:dyDescent="0.25">
      <c r="A31" s="147">
        <v>5</v>
      </c>
      <c r="B31" s="146" t="s">
        <v>348</v>
      </c>
      <c r="C31" s="271">
        <v>500230.94</v>
      </c>
      <c r="D31" s="271">
        <v>9290.6</v>
      </c>
      <c r="E31" s="257">
        <v>0</v>
      </c>
      <c r="F31" s="257">
        <v>0</v>
      </c>
      <c r="G31" s="257">
        <f t="shared" si="1"/>
        <v>0</v>
      </c>
    </row>
    <row r="32" spans="1:7" x14ac:dyDescent="0.25">
      <c r="A32" s="147">
        <v>6</v>
      </c>
      <c r="B32" s="146" t="s">
        <v>352</v>
      </c>
      <c r="C32" s="271">
        <v>866563.14</v>
      </c>
      <c r="D32" s="271">
        <v>17253.97</v>
      </c>
      <c r="E32" s="257">
        <v>0</v>
      </c>
      <c r="F32" s="257">
        <v>0</v>
      </c>
      <c r="G32" s="257">
        <f t="shared" si="1"/>
        <v>0</v>
      </c>
    </row>
    <row r="33" spans="1:7" x14ac:dyDescent="0.25">
      <c r="A33" s="147">
        <v>7</v>
      </c>
      <c r="B33" s="146" t="s">
        <v>373</v>
      </c>
      <c r="C33" s="271">
        <v>862784.52</v>
      </c>
      <c r="D33" s="271">
        <v>17253.97</v>
      </c>
      <c r="E33" s="257">
        <v>0</v>
      </c>
      <c r="F33" s="257">
        <v>0</v>
      </c>
      <c r="G33" s="257">
        <f t="shared" si="1"/>
        <v>0</v>
      </c>
    </row>
    <row r="34" spans="1:7" x14ac:dyDescent="0.25">
      <c r="A34" s="147">
        <v>8</v>
      </c>
      <c r="B34" s="146" t="s">
        <v>354</v>
      </c>
      <c r="C34" s="271">
        <v>203851.62</v>
      </c>
      <c r="D34" s="271">
        <v>3981.68</v>
      </c>
      <c r="E34" s="257">
        <v>0</v>
      </c>
      <c r="F34" s="257">
        <v>0</v>
      </c>
      <c r="G34" s="257">
        <f t="shared" si="1"/>
        <v>0</v>
      </c>
    </row>
    <row r="35" spans="1:7" x14ac:dyDescent="0.25">
      <c r="A35" s="147">
        <v>9</v>
      </c>
      <c r="B35" s="146" t="s">
        <v>355</v>
      </c>
      <c r="C35" s="271">
        <v>771710.13</v>
      </c>
      <c r="D35" s="271">
        <v>15926.74</v>
      </c>
      <c r="E35" s="257">
        <v>0</v>
      </c>
      <c r="F35" s="257">
        <v>0</v>
      </c>
      <c r="G35" s="257">
        <f t="shared" si="1"/>
        <v>0</v>
      </c>
    </row>
    <row r="36" spans="1:7" x14ac:dyDescent="0.25">
      <c r="A36" s="147">
        <v>10</v>
      </c>
      <c r="B36" s="146" t="s">
        <v>356</v>
      </c>
      <c r="C36" s="271">
        <v>754754.79</v>
      </c>
      <c r="D36" s="271">
        <v>14599.51</v>
      </c>
      <c r="E36" s="257">
        <v>0</v>
      </c>
      <c r="F36" s="257">
        <v>0</v>
      </c>
      <c r="G36" s="257">
        <f t="shared" si="1"/>
        <v>0</v>
      </c>
    </row>
    <row r="37" spans="1:7" x14ac:dyDescent="0.25">
      <c r="A37" s="147">
        <v>11</v>
      </c>
      <c r="B37" s="146" t="s">
        <v>357</v>
      </c>
      <c r="C37" s="271">
        <v>258011.81</v>
      </c>
      <c r="D37" s="271">
        <v>5308.91</v>
      </c>
      <c r="E37" s="257">
        <v>0</v>
      </c>
      <c r="F37" s="257">
        <v>0</v>
      </c>
      <c r="G37" s="257">
        <f t="shared" si="1"/>
        <v>0</v>
      </c>
    </row>
    <row r="38" spans="1:7" x14ac:dyDescent="0.25">
      <c r="A38" s="147">
        <v>12</v>
      </c>
      <c r="B38" s="146" t="s">
        <v>358</v>
      </c>
      <c r="C38" s="271">
        <v>336200.15</v>
      </c>
      <c r="D38" s="271">
        <v>6636.14</v>
      </c>
      <c r="E38" s="257">
        <v>0</v>
      </c>
      <c r="F38" s="257">
        <v>0</v>
      </c>
      <c r="G38" s="257">
        <f t="shared" si="1"/>
        <v>0</v>
      </c>
    </row>
    <row r="39" spans="1:7" x14ac:dyDescent="0.25">
      <c r="A39" s="147">
        <v>13</v>
      </c>
      <c r="B39" s="146" t="s">
        <v>359</v>
      </c>
      <c r="C39" s="271">
        <v>1128934.8999999999</v>
      </c>
      <c r="D39" s="271">
        <v>21235.65</v>
      </c>
      <c r="E39" s="257">
        <v>0</v>
      </c>
      <c r="F39" s="257">
        <v>0</v>
      </c>
      <c r="G39" s="257">
        <f t="shared" si="1"/>
        <v>0</v>
      </c>
    </row>
    <row r="40" spans="1:7" x14ac:dyDescent="0.25">
      <c r="A40" s="147">
        <v>14</v>
      </c>
      <c r="B40" s="146" t="s">
        <v>360</v>
      </c>
      <c r="C40" s="271">
        <v>492383.04</v>
      </c>
      <c r="D40" s="271">
        <v>9290.6</v>
      </c>
      <c r="E40" s="257">
        <v>0</v>
      </c>
      <c r="F40" s="257">
        <v>0</v>
      </c>
      <c r="G40" s="257">
        <f t="shared" si="1"/>
        <v>0</v>
      </c>
    </row>
    <row r="41" spans="1:7" x14ac:dyDescent="0.25">
      <c r="A41" s="147">
        <v>15</v>
      </c>
      <c r="B41" s="146" t="s">
        <v>361</v>
      </c>
      <c r="C41" s="271">
        <v>830327.16</v>
      </c>
      <c r="D41" s="271">
        <v>15926.74</v>
      </c>
      <c r="E41" s="257">
        <v>0</v>
      </c>
      <c r="F41" s="257">
        <v>0</v>
      </c>
      <c r="G41" s="257">
        <f t="shared" si="1"/>
        <v>0</v>
      </c>
    </row>
    <row r="42" spans="1:7" x14ac:dyDescent="0.25">
      <c r="A42" s="147">
        <v>16</v>
      </c>
      <c r="B42" s="146" t="s">
        <v>362</v>
      </c>
      <c r="C42" s="271">
        <v>819863.3</v>
      </c>
      <c r="D42" s="271">
        <v>15926.74</v>
      </c>
      <c r="E42" s="257">
        <v>0</v>
      </c>
      <c r="F42" s="257">
        <v>0</v>
      </c>
      <c r="G42" s="257">
        <f t="shared" si="1"/>
        <v>0</v>
      </c>
    </row>
    <row r="43" spans="1:7" x14ac:dyDescent="0.25">
      <c r="A43" s="147">
        <v>17</v>
      </c>
      <c r="B43" s="146" t="s">
        <v>363</v>
      </c>
      <c r="C43" s="271">
        <v>741190.52</v>
      </c>
      <c r="D43" s="271">
        <v>14599.51</v>
      </c>
      <c r="E43" s="257">
        <v>0</v>
      </c>
      <c r="F43" s="257">
        <v>0</v>
      </c>
      <c r="G43" s="257">
        <f t="shared" si="1"/>
        <v>0</v>
      </c>
    </row>
    <row r="44" spans="1:7" x14ac:dyDescent="0.25">
      <c r="A44" s="147">
        <v>18</v>
      </c>
      <c r="B44" s="146" t="s">
        <v>364</v>
      </c>
      <c r="C44" s="271">
        <v>284268.37</v>
      </c>
      <c r="D44" s="271">
        <v>5308.91</v>
      </c>
      <c r="E44" s="257">
        <v>0</v>
      </c>
      <c r="F44" s="257">
        <v>0</v>
      </c>
      <c r="G44" s="257">
        <f t="shared" si="1"/>
        <v>0</v>
      </c>
    </row>
    <row r="45" spans="1:7" x14ac:dyDescent="0.25">
      <c r="A45" s="147">
        <v>19</v>
      </c>
      <c r="B45" s="146" t="s">
        <v>365</v>
      </c>
      <c r="C45" s="271">
        <v>393363.86</v>
      </c>
      <c r="D45" s="271">
        <v>7963.37</v>
      </c>
      <c r="E45" s="257">
        <v>0</v>
      </c>
      <c r="F45" s="257">
        <v>0</v>
      </c>
      <c r="G45" s="257">
        <f t="shared" si="1"/>
        <v>0</v>
      </c>
    </row>
    <row r="46" spans="1:7" x14ac:dyDescent="0.25">
      <c r="A46" s="147">
        <v>20</v>
      </c>
      <c r="B46" s="146" t="s">
        <v>366</v>
      </c>
      <c r="C46" s="271">
        <v>202495.19</v>
      </c>
      <c r="D46" s="271">
        <v>3981.68</v>
      </c>
      <c r="E46" s="257">
        <v>0</v>
      </c>
      <c r="F46" s="257">
        <v>0</v>
      </c>
      <c r="G46" s="257">
        <f t="shared" si="1"/>
        <v>0</v>
      </c>
    </row>
    <row r="47" spans="1:7" x14ac:dyDescent="0.25">
      <c r="A47" s="147">
        <v>21</v>
      </c>
      <c r="B47" s="146" t="s">
        <v>367</v>
      </c>
      <c r="C47" s="271">
        <v>196429.76</v>
      </c>
      <c r="D47" s="271">
        <v>3981.68</v>
      </c>
      <c r="E47" s="257">
        <v>0</v>
      </c>
      <c r="F47" s="257">
        <v>0</v>
      </c>
      <c r="G47" s="257">
        <f t="shared" si="1"/>
        <v>0</v>
      </c>
    </row>
    <row r="48" spans="1:7" x14ac:dyDescent="0.25">
      <c r="A48" s="147">
        <v>22</v>
      </c>
      <c r="B48" s="146" t="s">
        <v>215</v>
      </c>
      <c r="C48" s="271">
        <v>1050899.2</v>
      </c>
      <c r="D48" s="271">
        <v>21235.65</v>
      </c>
      <c r="E48" s="257">
        <v>0</v>
      </c>
      <c r="F48" s="257">
        <v>0</v>
      </c>
      <c r="G48" s="257">
        <f t="shared" si="1"/>
        <v>0</v>
      </c>
    </row>
    <row r="49" spans="1:7" x14ac:dyDescent="0.25">
      <c r="A49" s="147">
        <v>23</v>
      </c>
      <c r="B49" s="146" t="s">
        <v>368</v>
      </c>
      <c r="C49" s="271">
        <v>581325.9</v>
      </c>
      <c r="D49" s="271">
        <v>10617.82</v>
      </c>
      <c r="E49" s="257">
        <v>0</v>
      </c>
      <c r="F49" s="257">
        <v>0</v>
      </c>
      <c r="G49" s="257">
        <f t="shared" si="1"/>
        <v>0</v>
      </c>
    </row>
    <row r="50" spans="1:7" x14ac:dyDescent="0.25">
      <c r="A50" s="147">
        <v>24</v>
      </c>
      <c r="B50" s="146" t="s">
        <v>216</v>
      </c>
      <c r="C50" s="271">
        <v>339106.78</v>
      </c>
      <c r="D50" s="271">
        <v>6636.14</v>
      </c>
      <c r="E50" s="257">
        <v>0</v>
      </c>
      <c r="F50" s="257">
        <v>0</v>
      </c>
      <c r="G50" s="257">
        <f t="shared" si="1"/>
        <v>0</v>
      </c>
    </row>
    <row r="51" spans="1:7" x14ac:dyDescent="0.25">
      <c r="A51" s="147">
        <v>25</v>
      </c>
      <c r="B51" s="146" t="s">
        <v>305</v>
      </c>
      <c r="C51" s="271">
        <v>251907.89</v>
      </c>
      <c r="D51" s="271">
        <v>5308.91</v>
      </c>
      <c r="E51" s="257">
        <v>0</v>
      </c>
      <c r="F51" s="257">
        <v>0</v>
      </c>
      <c r="G51" s="257">
        <f t="shared" si="1"/>
        <v>0</v>
      </c>
    </row>
    <row r="52" spans="1:7" x14ac:dyDescent="0.25">
      <c r="A52" s="147">
        <v>26</v>
      </c>
      <c r="B52" s="146" t="s">
        <v>306</v>
      </c>
      <c r="C52" s="271">
        <v>422323.98</v>
      </c>
      <c r="D52" s="271">
        <v>7963.37</v>
      </c>
      <c r="E52" s="257">
        <v>0</v>
      </c>
      <c r="F52" s="257">
        <v>0</v>
      </c>
      <c r="G52" s="257">
        <f t="shared" si="1"/>
        <v>0</v>
      </c>
    </row>
    <row r="53" spans="1:7" x14ac:dyDescent="0.25">
      <c r="A53" s="147">
        <v>27</v>
      </c>
      <c r="B53" s="146" t="s">
        <v>219</v>
      </c>
      <c r="C53" s="271">
        <v>199084.21</v>
      </c>
      <c r="D53" s="271">
        <v>3981.68</v>
      </c>
      <c r="E53" s="257">
        <v>0</v>
      </c>
      <c r="F53" s="257">
        <v>0</v>
      </c>
      <c r="G53" s="257">
        <f t="shared" si="1"/>
        <v>0</v>
      </c>
    </row>
    <row r="54" spans="1:7" x14ac:dyDescent="0.25">
      <c r="A54" s="147">
        <v>28</v>
      </c>
      <c r="B54" s="146" t="s">
        <v>369</v>
      </c>
      <c r="C54" s="271">
        <v>547415.22</v>
      </c>
      <c r="D54" s="271">
        <v>10617.82</v>
      </c>
      <c r="E54" s="257">
        <v>0</v>
      </c>
      <c r="F54" s="257">
        <v>0</v>
      </c>
      <c r="G54" s="257">
        <f t="shared" si="1"/>
        <v>0</v>
      </c>
    </row>
    <row r="55" spans="1:7" x14ac:dyDescent="0.25">
      <c r="A55" s="147">
        <v>29</v>
      </c>
      <c r="B55" s="146" t="s">
        <v>370</v>
      </c>
      <c r="C55" s="271">
        <v>244156.88</v>
      </c>
      <c r="D55" s="271">
        <v>5308.91</v>
      </c>
      <c r="E55" s="257">
        <v>0</v>
      </c>
      <c r="F55" s="257">
        <v>0</v>
      </c>
      <c r="G55" s="257">
        <f t="shared" si="1"/>
        <v>0</v>
      </c>
    </row>
    <row r="56" spans="1:7" x14ac:dyDescent="0.25">
      <c r="A56" s="147">
        <v>30</v>
      </c>
      <c r="B56" s="146" t="s">
        <v>220</v>
      </c>
      <c r="C56" s="271">
        <v>132722.81</v>
      </c>
      <c r="D56" s="271">
        <v>2654.46</v>
      </c>
      <c r="E56" s="257">
        <v>0</v>
      </c>
      <c r="F56" s="257">
        <v>0</v>
      </c>
      <c r="G56" s="257">
        <f t="shared" si="1"/>
        <v>0</v>
      </c>
    </row>
    <row r="57" spans="1:7" x14ac:dyDescent="0.25">
      <c r="A57" s="147">
        <v>31</v>
      </c>
      <c r="B57" s="146" t="s">
        <v>371</v>
      </c>
      <c r="C57" s="271">
        <v>310040.48</v>
      </c>
      <c r="D57" s="271">
        <v>5308.91</v>
      </c>
      <c r="E57" s="257">
        <v>0</v>
      </c>
      <c r="F57" s="257">
        <v>0</v>
      </c>
      <c r="G57" s="257">
        <f t="shared" si="1"/>
        <v>0</v>
      </c>
    </row>
    <row r="58" spans="1:7" x14ac:dyDescent="0.25">
      <c r="A58" s="147">
        <v>32</v>
      </c>
      <c r="B58" s="146" t="s">
        <v>372</v>
      </c>
      <c r="C58" s="271">
        <v>286787.44</v>
      </c>
      <c r="D58" s="271">
        <v>5308.91</v>
      </c>
      <c r="E58" s="257">
        <v>0</v>
      </c>
      <c r="F58" s="257">
        <v>0</v>
      </c>
      <c r="G58" s="257">
        <f t="shared" si="1"/>
        <v>0</v>
      </c>
    </row>
    <row r="59" spans="1:7" x14ac:dyDescent="0.25">
      <c r="A59" s="147">
        <v>33</v>
      </c>
      <c r="B59" s="146" t="s">
        <v>221</v>
      </c>
      <c r="C59" s="271">
        <v>1256619.55</v>
      </c>
      <c r="D59" s="271">
        <v>21235.65</v>
      </c>
      <c r="E59" s="257">
        <v>0</v>
      </c>
      <c r="F59" s="257">
        <v>0</v>
      </c>
      <c r="G59" s="257">
        <f t="shared" si="1"/>
        <v>0</v>
      </c>
    </row>
    <row r="60" spans="1:7" x14ac:dyDescent="0.25">
      <c r="A60" s="147">
        <v>34</v>
      </c>
      <c r="B60" s="146" t="s">
        <v>222</v>
      </c>
      <c r="C60" s="271">
        <v>298626.32</v>
      </c>
      <c r="D60" s="271">
        <v>5308.91</v>
      </c>
      <c r="E60" s="257">
        <v>0</v>
      </c>
      <c r="F60" s="257">
        <v>0</v>
      </c>
      <c r="G60" s="257">
        <f t="shared" si="1"/>
        <v>0</v>
      </c>
    </row>
    <row r="61" spans="1:7" x14ac:dyDescent="0.25">
      <c r="A61" s="147">
        <v>35</v>
      </c>
      <c r="B61" s="146" t="s">
        <v>223</v>
      </c>
      <c r="C61" s="271">
        <v>106841.86</v>
      </c>
      <c r="D61" s="271">
        <v>2654.46</v>
      </c>
      <c r="E61" s="257">
        <v>0</v>
      </c>
      <c r="F61" s="257">
        <v>0</v>
      </c>
      <c r="G61" s="257">
        <f t="shared" si="1"/>
        <v>0</v>
      </c>
    </row>
    <row r="62" spans="1:7" x14ac:dyDescent="0.25">
      <c r="A62" s="147">
        <v>36</v>
      </c>
      <c r="B62" s="146" t="s">
        <v>224</v>
      </c>
      <c r="C62" s="271">
        <v>394717.63</v>
      </c>
      <c r="D62" s="271">
        <v>6636.14</v>
      </c>
      <c r="E62" s="257">
        <v>0</v>
      </c>
      <c r="F62" s="257">
        <v>0</v>
      </c>
      <c r="G62" s="257">
        <f t="shared" si="1"/>
        <v>0</v>
      </c>
    </row>
    <row r="63" spans="1:7" x14ac:dyDescent="0.25">
      <c r="A63" s="147">
        <v>37</v>
      </c>
      <c r="B63" s="146" t="s">
        <v>225</v>
      </c>
      <c r="C63" s="271">
        <v>265445.62</v>
      </c>
      <c r="D63" s="271">
        <v>9290.6</v>
      </c>
      <c r="E63" s="257">
        <v>0</v>
      </c>
      <c r="F63" s="257">
        <v>0</v>
      </c>
      <c r="G63" s="257">
        <f t="shared" si="1"/>
        <v>0</v>
      </c>
    </row>
    <row r="64" spans="1:7" x14ac:dyDescent="0.25">
      <c r="A64" s="147">
        <v>38</v>
      </c>
      <c r="B64" s="146" t="s">
        <v>226</v>
      </c>
      <c r="C64" s="271">
        <v>2853540.38</v>
      </c>
      <c r="D64" s="271">
        <v>26544.560000000001</v>
      </c>
      <c r="E64" s="257">
        <v>0</v>
      </c>
      <c r="F64" s="257">
        <v>0</v>
      </c>
      <c r="G64" s="257">
        <f t="shared" si="1"/>
        <v>0</v>
      </c>
    </row>
    <row r="65" spans="1:7" ht="15.75" thickBot="1" x14ac:dyDescent="0.3">
      <c r="A65" s="148">
        <v>39</v>
      </c>
      <c r="B65" s="149" t="s">
        <v>307</v>
      </c>
      <c r="C65" s="272">
        <v>1586037.56</v>
      </c>
      <c r="D65" s="272">
        <v>26544.560000000001</v>
      </c>
      <c r="E65" s="257">
        <v>0</v>
      </c>
      <c r="F65" s="257">
        <v>0</v>
      </c>
      <c r="G65" s="257">
        <f t="shared" si="1"/>
        <v>0</v>
      </c>
    </row>
    <row r="66" spans="1:7" ht="33.75" customHeight="1" thickBot="1" x14ac:dyDescent="0.3">
      <c r="A66" s="329" t="s">
        <v>228</v>
      </c>
      <c r="B66" s="331"/>
      <c r="C66" s="273">
        <f>SUM(C26:C65)</f>
        <v>23667712.870000001</v>
      </c>
      <c r="D66" s="276">
        <f>SUM(D26:D65)</f>
        <v>427371.43999999994</v>
      </c>
      <c r="F66" s="203" t="s">
        <v>205</v>
      </c>
      <c r="G66" s="226">
        <f>SUM(G27:G65)</f>
        <v>0</v>
      </c>
    </row>
    <row r="69" spans="1:7" s="92" customFormat="1" ht="25.5" customHeight="1" x14ac:dyDescent="0.25">
      <c r="A69" s="162" t="s">
        <v>235</v>
      </c>
      <c r="B69" s="163"/>
      <c r="C69" s="163"/>
    </row>
    <row r="70" spans="1:7" s="92" customFormat="1" ht="15.75" thickBot="1" x14ac:dyDescent="0.3"/>
    <row r="71" spans="1:7" s="92" customFormat="1" ht="25.5" x14ac:dyDescent="0.25">
      <c r="A71" s="145" t="s">
        <v>207</v>
      </c>
      <c r="B71" s="145" t="s">
        <v>204</v>
      </c>
      <c r="C71" s="145" t="s">
        <v>208</v>
      </c>
      <c r="D71" s="145" t="s">
        <v>214</v>
      </c>
      <c r="E71" s="228" t="s">
        <v>399</v>
      </c>
      <c r="F71" s="228" t="s">
        <v>400</v>
      </c>
      <c r="G71" s="229" t="s">
        <v>401</v>
      </c>
    </row>
    <row r="72" spans="1:7" s="92" customFormat="1" x14ac:dyDescent="0.25">
      <c r="A72" s="160">
        <v>1</v>
      </c>
      <c r="B72" s="160">
        <v>2</v>
      </c>
      <c r="C72" s="160">
        <v>3</v>
      </c>
      <c r="D72" s="160">
        <v>4</v>
      </c>
      <c r="E72" s="230">
        <v>5</v>
      </c>
      <c r="F72" s="230">
        <v>6</v>
      </c>
      <c r="G72" s="230" t="s">
        <v>233</v>
      </c>
    </row>
    <row r="73" spans="1:7" s="92" customFormat="1" ht="45" x14ac:dyDescent="0.25">
      <c r="A73" s="140">
        <v>1</v>
      </c>
      <c r="B73" s="150" t="s">
        <v>209</v>
      </c>
      <c r="C73" s="286">
        <v>38758321.590000004</v>
      </c>
      <c r="D73" s="286">
        <v>2654456.17</v>
      </c>
      <c r="E73" s="303">
        <v>0</v>
      </c>
      <c r="F73" s="303">
        <v>0</v>
      </c>
      <c r="G73" s="303">
        <f>E73+F73</f>
        <v>0</v>
      </c>
    </row>
    <row r="74" spans="1:7" s="92" customFormat="1" ht="30" x14ac:dyDescent="0.25">
      <c r="A74" s="140">
        <v>2</v>
      </c>
      <c r="B74" s="150" t="s">
        <v>210</v>
      </c>
      <c r="C74" s="286">
        <v>7765206.0499999998</v>
      </c>
      <c r="D74" s="286">
        <v>3981684.25</v>
      </c>
      <c r="E74" s="303">
        <v>0</v>
      </c>
      <c r="F74" s="303">
        <v>0</v>
      </c>
      <c r="G74" s="303">
        <f t="shared" ref="G74:G77" si="2">E74+F74</f>
        <v>0</v>
      </c>
    </row>
    <row r="75" spans="1:7" s="92" customFormat="1" ht="30" x14ac:dyDescent="0.25">
      <c r="A75" s="140">
        <v>3</v>
      </c>
      <c r="B75" s="150" t="s">
        <v>211</v>
      </c>
      <c r="C75" s="286">
        <v>2470810.27</v>
      </c>
      <c r="D75" s="286">
        <v>238901.06</v>
      </c>
      <c r="E75" s="303">
        <v>0</v>
      </c>
      <c r="F75" s="303">
        <v>0</v>
      </c>
      <c r="G75" s="303">
        <f t="shared" si="2"/>
        <v>0</v>
      </c>
    </row>
    <row r="76" spans="1:7" s="92" customFormat="1" ht="27" customHeight="1" x14ac:dyDescent="0.25">
      <c r="A76" s="142">
        <v>4</v>
      </c>
      <c r="B76" s="143" t="s">
        <v>212</v>
      </c>
      <c r="C76" s="286">
        <v>298699.05</v>
      </c>
      <c r="D76" s="286">
        <v>26544.560000000001</v>
      </c>
      <c r="E76" s="303">
        <v>0</v>
      </c>
      <c r="F76" s="303">
        <v>0</v>
      </c>
      <c r="G76" s="303">
        <f t="shared" si="2"/>
        <v>0</v>
      </c>
    </row>
    <row r="77" spans="1:7" s="92" customFormat="1" ht="33.75" customHeight="1" thickBot="1" x14ac:dyDescent="0.3">
      <c r="A77" s="142">
        <v>5</v>
      </c>
      <c r="B77" s="144" t="s">
        <v>213</v>
      </c>
      <c r="C77" s="287">
        <v>196429.76</v>
      </c>
      <c r="D77" s="286">
        <v>92905.97</v>
      </c>
      <c r="E77" s="303">
        <v>0</v>
      </c>
      <c r="F77" s="303">
        <v>0</v>
      </c>
      <c r="G77" s="303">
        <f t="shared" si="2"/>
        <v>0</v>
      </c>
    </row>
    <row r="78" spans="1:7" s="92" customFormat="1" ht="32.25" customHeight="1" thickBot="1" x14ac:dyDescent="0.3">
      <c r="F78" s="204"/>
      <c r="G78" s="258">
        <f>SUM(G73:G77)</f>
        <v>0</v>
      </c>
    </row>
    <row r="79" spans="1:7" s="92" customFormat="1" x14ac:dyDescent="0.25"/>
    <row r="80" spans="1:7" s="92" customFormat="1" x14ac:dyDescent="0.25">
      <c r="A80" s="162" t="s">
        <v>236</v>
      </c>
    </row>
    <row r="81" spans="1:6" s="92" customFormat="1" ht="15.75" thickBot="1" x14ac:dyDescent="0.3"/>
    <row r="82" spans="1:6" s="92" customFormat="1" ht="25.5" x14ac:dyDescent="0.25">
      <c r="A82" s="154" t="s">
        <v>207</v>
      </c>
      <c r="B82" s="154" t="s">
        <v>204</v>
      </c>
      <c r="C82" s="218" t="s">
        <v>231</v>
      </c>
      <c r="D82" s="228" t="s">
        <v>399</v>
      </c>
      <c r="E82" s="228" t="s">
        <v>400</v>
      </c>
      <c r="F82" s="229" t="s">
        <v>401</v>
      </c>
    </row>
    <row r="83" spans="1:6" s="92" customFormat="1" x14ac:dyDescent="0.25">
      <c r="A83" s="157">
        <v>1</v>
      </c>
      <c r="B83" s="157">
        <v>2</v>
      </c>
      <c r="C83" s="158">
        <v>3</v>
      </c>
      <c r="D83" s="230">
        <v>4</v>
      </c>
      <c r="E83" s="230">
        <v>5</v>
      </c>
      <c r="F83" s="230" t="s">
        <v>238</v>
      </c>
    </row>
    <row r="84" spans="1:6" s="92" customFormat="1" ht="33" customHeight="1" thickBot="1" x14ac:dyDescent="0.3">
      <c r="A84" s="140">
        <v>1</v>
      </c>
      <c r="B84" s="150" t="s">
        <v>237</v>
      </c>
      <c r="C84" s="274">
        <v>13272.28</v>
      </c>
      <c r="D84" s="303">
        <v>0</v>
      </c>
      <c r="E84" s="303">
        <v>0</v>
      </c>
      <c r="F84" s="304">
        <f>D84+E84</f>
        <v>0</v>
      </c>
    </row>
    <row r="85" spans="1:6" s="92" customFormat="1" ht="33" customHeight="1" thickBot="1" x14ac:dyDescent="0.3">
      <c r="E85" s="203" t="s">
        <v>205</v>
      </c>
      <c r="F85" s="305">
        <f>SUM(F84)</f>
        <v>0</v>
      </c>
    </row>
    <row r="86" spans="1:6" s="92" customFormat="1" x14ac:dyDescent="0.25"/>
    <row r="87" spans="1:6" s="92" customFormat="1" x14ac:dyDescent="0.25"/>
    <row r="88" spans="1:6" s="92" customFormat="1" x14ac:dyDescent="0.25">
      <c r="A88" s="162" t="s">
        <v>239</v>
      </c>
    </row>
    <row r="89" spans="1:6" s="92" customFormat="1" ht="15.75" thickBot="1" x14ac:dyDescent="0.3"/>
    <row r="90" spans="1:6" s="92" customFormat="1" ht="25.5" x14ac:dyDescent="0.25">
      <c r="A90" s="154" t="s">
        <v>207</v>
      </c>
      <c r="B90" s="154" t="s">
        <v>204</v>
      </c>
      <c r="C90" s="155" t="s">
        <v>231</v>
      </c>
      <c r="D90" s="228" t="s">
        <v>399</v>
      </c>
      <c r="E90" s="228" t="s">
        <v>400</v>
      </c>
      <c r="F90" s="229" t="s">
        <v>401</v>
      </c>
    </row>
    <row r="91" spans="1:6" s="92" customFormat="1" x14ac:dyDescent="0.25">
      <c r="A91" s="157">
        <v>1</v>
      </c>
      <c r="B91" s="157">
        <v>2</v>
      </c>
      <c r="C91" s="158">
        <v>3</v>
      </c>
      <c r="D91" s="230">
        <v>4</v>
      </c>
      <c r="E91" s="230">
        <v>5</v>
      </c>
      <c r="F91" s="230" t="s">
        <v>238</v>
      </c>
    </row>
    <row r="92" spans="1:6" s="92" customFormat="1" ht="35.25" customHeight="1" x14ac:dyDescent="0.25">
      <c r="A92" s="140">
        <v>1</v>
      </c>
      <c r="B92" s="150" t="s">
        <v>240</v>
      </c>
      <c r="C92" s="288">
        <v>8823949.8300000001</v>
      </c>
      <c r="D92" s="257">
        <v>0</v>
      </c>
      <c r="E92" s="257">
        <v>0</v>
      </c>
      <c r="F92" s="257">
        <f>D92+E92</f>
        <v>0</v>
      </c>
    </row>
    <row r="93" spans="1:6" s="92" customFormat="1" ht="42.75" customHeight="1" thickBot="1" x14ac:dyDescent="0.3">
      <c r="A93" s="140">
        <v>2</v>
      </c>
      <c r="B93" s="150" t="s">
        <v>241</v>
      </c>
      <c r="C93" s="274">
        <v>298699.18</v>
      </c>
      <c r="D93" s="257">
        <v>0</v>
      </c>
      <c r="E93" s="257">
        <v>0</v>
      </c>
      <c r="F93" s="257">
        <f>D93+E93</f>
        <v>0</v>
      </c>
    </row>
    <row r="94" spans="1:6" s="92" customFormat="1" ht="36" customHeight="1" thickBot="1" x14ac:dyDescent="0.3">
      <c r="E94" s="203" t="s">
        <v>205</v>
      </c>
      <c r="F94" s="305">
        <f>SUM(F92:F93)</f>
        <v>0</v>
      </c>
    </row>
    <row r="95" spans="1:6" s="92" customFormat="1" x14ac:dyDescent="0.25"/>
    <row r="96" spans="1:6" s="92" customFormat="1" x14ac:dyDescent="0.25"/>
    <row r="97" spans="1:7" s="92" customFormat="1" x14ac:dyDescent="0.25"/>
    <row r="98" spans="1:7" s="92" customFormat="1" x14ac:dyDescent="0.25"/>
    <row r="99" spans="1:7" s="92" customFormat="1" x14ac:dyDescent="0.25"/>
    <row r="100" spans="1:7" s="92" customFormat="1" ht="15.75" thickBot="1" x14ac:dyDescent="0.3"/>
    <row r="101" spans="1:7" s="92" customFormat="1" ht="42" customHeight="1" thickBot="1" x14ac:dyDescent="0.3">
      <c r="B101" s="354" t="s">
        <v>232</v>
      </c>
      <c r="C101" s="355"/>
      <c r="D101" s="356"/>
      <c r="E101" s="231">
        <v>0</v>
      </c>
    </row>
    <row r="102" spans="1:7" s="92" customFormat="1" ht="36.75" customHeight="1" thickBot="1" x14ac:dyDescent="0.3">
      <c r="B102" s="357" t="s">
        <v>234</v>
      </c>
      <c r="C102" s="358"/>
      <c r="D102" s="359"/>
      <c r="E102" s="232">
        <v>0</v>
      </c>
    </row>
    <row r="103" spans="1:7" s="92" customFormat="1" ht="32.25" customHeight="1" thickBot="1" x14ac:dyDescent="0.3">
      <c r="B103" s="360" t="s">
        <v>235</v>
      </c>
      <c r="C103" s="361"/>
      <c r="D103" s="362"/>
      <c r="E103" s="232">
        <v>0</v>
      </c>
    </row>
    <row r="104" spans="1:7" s="92" customFormat="1" ht="37.5" customHeight="1" thickBot="1" x14ac:dyDescent="0.3">
      <c r="B104" s="360" t="s">
        <v>236</v>
      </c>
      <c r="C104" s="361"/>
      <c r="D104" s="362"/>
      <c r="E104" s="232">
        <v>0</v>
      </c>
    </row>
    <row r="105" spans="1:7" s="92" customFormat="1" ht="32.25" customHeight="1" thickBot="1" x14ac:dyDescent="0.3">
      <c r="B105" s="360" t="s">
        <v>239</v>
      </c>
      <c r="C105" s="361"/>
      <c r="D105" s="362"/>
      <c r="E105" s="233">
        <v>0</v>
      </c>
    </row>
    <row r="106" spans="1:7" s="92" customFormat="1" x14ac:dyDescent="0.25">
      <c r="D106" s="352" t="s">
        <v>266</v>
      </c>
      <c r="E106" s="350">
        <f>SUM(E101:E105)</f>
        <v>0</v>
      </c>
    </row>
    <row r="107" spans="1:7" s="92" customFormat="1" ht="27" customHeight="1" thickBot="1" x14ac:dyDescent="0.3">
      <c r="D107" s="353"/>
      <c r="E107" s="351"/>
    </row>
    <row r="108" spans="1:7" s="92" customFormat="1" x14ac:dyDescent="0.25"/>
    <row r="109" spans="1:7" s="92" customFormat="1" x14ac:dyDescent="0.25"/>
    <row r="110" spans="1:7" s="92" customFormat="1" x14ac:dyDescent="0.25"/>
    <row r="112" spans="1:7" ht="15.75" x14ac:dyDescent="0.25">
      <c r="A112" s="151"/>
      <c r="B112" s="151"/>
      <c r="C112" s="151"/>
      <c r="D112" s="151"/>
      <c r="E112" s="151"/>
      <c r="F112" s="151"/>
      <c r="G112" s="152"/>
    </row>
    <row r="113" spans="1:9" ht="19.5" customHeight="1" x14ac:dyDescent="0.25">
      <c r="A113" s="374" t="s">
        <v>278</v>
      </c>
      <c r="B113" s="374"/>
      <c r="C113" s="374"/>
      <c r="D113" s="374"/>
      <c r="E113" s="374"/>
      <c r="F113" s="374"/>
      <c r="G113" s="374"/>
    </row>
    <row r="115" spans="1:9" x14ac:dyDescent="0.25">
      <c r="A115" s="375" t="s">
        <v>279</v>
      </c>
      <c r="B115" s="375"/>
      <c r="C115" s="200"/>
      <c r="D115" s="200"/>
      <c r="E115" s="200"/>
      <c r="F115" s="198"/>
      <c r="G115" s="198"/>
    </row>
    <row r="116" spans="1:9" x14ac:dyDescent="0.25">
      <c r="A116" s="375" t="s">
        <v>308</v>
      </c>
      <c r="B116" s="375"/>
      <c r="C116" s="375"/>
      <c r="D116" s="375"/>
      <c r="E116" s="200"/>
      <c r="F116" s="198"/>
      <c r="G116" s="198"/>
    </row>
    <row r="117" spans="1:9" x14ac:dyDescent="0.25">
      <c r="A117" s="375" t="s">
        <v>309</v>
      </c>
      <c r="B117" s="375"/>
      <c r="C117" s="375"/>
      <c r="D117" s="375"/>
      <c r="E117" s="200"/>
      <c r="F117" s="198"/>
      <c r="G117" s="198"/>
    </row>
    <row r="118" spans="1:9" x14ac:dyDescent="0.25">
      <c r="A118" s="375" t="s">
        <v>280</v>
      </c>
      <c r="B118" s="375"/>
      <c r="C118" s="375"/>
      <c r="D118" s="375"/>
      <c r="E118" s="200"/>
      <c r="F118" s="221"/>
      <c r="G118" s="198"/>
    </row>
    <row r="119" spans="1:9" x14ac:dyDescent="0.25">
      <c r="A119" s="375" t="s">
        <v>281</v>
      </c>
      <c r="B119" s="375"/>
      <c r="C119" s="375"/>
      <c r="D119" s="375"/>
      <c r="E119" s="200"/>
      <c r="F119" s="198"/>
      <c r="G119" s="198"/>
    </row>
    <row r="120" spans="1:9" ht="30" customHeight="1" x14ac:dyDescent="0.25">
      <c r="A120" s="369" t="s">
        <v>282</v>
      </c>
      <c r="B120" s="369"/>
      <c r="C120" s="369"/>
      <c r="D120" s="369"/>
      <c r="E120" s="200"/>
      <c r="F120" s="198"/>
      <c r="G120" s="198"/>
    </row>
    <row r="121" spans="1:9" x14ac:dyDescent="0.25">
      <c r="A121" s="370" t="s">
        <v>310</v>
      </c>
      <c r="B121" s="370"/>
      <c r="C121" s="370"/>
      <c r="D121" s="370"/>
      <c r="E121" s="200"/>
      <c r="F121" s="198"/>
      <c r="G121" s="198"/>
    </row>
    <row r="122" spans="1:9" x14ac:dyDescent="0.25">
      <c r="A122" s="224" t="s">
        <v>283</v>
      </c>
      <c r="B122" s="224"/>
      <c r="C122" s="225"/>
      <c r="D122" s="225"/>
      <c r="E122" s="200"/>
      <c r="F122" s="198"/>
      <c r="G122" s="198"/>
    </row>
    <row r="123" spans="1:9" ht="162.75" customHeight="1" x14ac:dyDescent="0.25">
      <c r="A123" s="371" t="s">
        <v>343</v>
      </c>
      <c r="B123" s="372"/>
      <c r="C123" s="372"/>
      <c r="D123" s="372"/>
      <c r="E123" s="373"/>
      <c r="F123" s="219"/>
      <c r="G123" s="219"/>
      <c r="I123" s="222"/>
    </row>
    <row r="124" spans="1:9" x14ac:dyDescent="0.25">
      <c r="A124" s="376" t="s">
        <v>284</v>
      </c>
      <c r="B124" s="376"/>
      <c r="C124" s="376"/>
      <c r="D124" s="376"/>
      <c r="E124" s="376"/>
    </row>
    <row r="125" spans="1:9" x14ac:dyDescent="0.25">
      <c r="A125" s="378" t="s">
        <v>285</v>
      </c>
      <c r="B125" s="378"/>
      <c r="C125" s="378"/>
      <c r="D125" s="378"/>
      <c r="E125" s="378"/>
    </row>
    <row r="126" spans="1:9" ht="99" customHeight="1" x14ac:dyDescent="0.25">
      <c r="A126" s="379" t="s">
        <v>345</v>
      </c>
      <c r="B126" s="380"/>
      <c r="C126" s="380"/>
      <c r="D126" s="380"/>
      <c r="E126" s="380"/>
      <c r="F126" s="223"/>
      <c r="G126" s="223"/>
      <c r="H126" s="92"/>
    </row>
    <row r="127" spans="1:9" x14ac:dyDescent="0.25">
      <c r="A127" s="377" t="s">
        <v>286</v>
      </c>
      <c r="B127" s="377"/>
      <c r="C127" s="377"/>
      <c r="D127" s="377"/>
      <c r="E127" s="377"/>
      <c r="F127" s="92"/>
      <c r="G127" s="92"/>
      <c r="H127" s="92"/>
    </row>
    <row r="128" spans="1:9" x14ac:dyDescent="0.25">
      <c r="A128" s="381" t="s">
        <v>287</v>
      </c>
      <c r="B128" s="381"/>
      <c r="C128" s="381"/>
      <c r="D128" s="381"/>
      <c r="E128" s="381"/>
      <c r="F128" s="92"/>
      <c r="G128" s="92"/>
      <c r="H128" s="92"/>
    </row>
    <row r="129" spans="1:8" x14ac:dyDescent="0.25">
      <c r="A129" s="220"/>
      <c r="B129" s="220"/>
      <c r="C129" s="220"/>
      <c r="D129" s="220"/>
      <c r="E129" s="220"/>
      <c r="F129" s="92"/>
      <c r="G129" s="92"/>
      <c r="H129" s="92"/>
    </row>
  </sheetData>
  <mergeCells count="30">
    <mergeCell ref="A124:E124"/>
    <mergeCell ref="A127:E127"/>
    <mergeCell ref="A125:E125"/>
    <mergeCell ref="A126:E126"/>
    <mergeCell ref="A128:E128"/>
    <mergeCell ref="A123:E123"/>
    <mergeCell ref="A113:G113"/>
    <mergeCell ref="A115:B115"/>
    <mergeCell ref="A116:D116"/>
    <mergeCell ref="A117:D117"/>
    <mergeCell ref="A118:D118"/>
    <mergeCell ref="A119:D119"/>
    <mergeCell ref="A6:C6"/>
    <mergeCell ref="D17:D18"/>
    <mergeCell ref="E17:E18"/>
    <mergeCell ref="A120:D120"/>
    <mergeCell ref="A121:D121"/>
    <mergeCell ref="F17:F18"/>
    <mergeCell ref="G17:G18"/>
    <mergeCell ref="A23:C23"/>
    <mergeCell ref="A17:B18"/>
    <mergeCell ref="E106:E107"/>
    <mergeCell ref="D106:D107"/>
    <mergeCell ref="B101:D101"/>
    <mergeCell ref="B102:D102"/>
    <mergeCell ref="B103:D103"/>
    <mergeCell ref="B104:D104"/>
    <mergeCell ref="B105:D105"/>
    <mergeCell ref="C17:C18"/>
    <mergeCell ref="A66:B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P43"/>
  <sheetViews>
    <sheetView topLeftCell="A16" zoomScaleNormal="100" workbookViewId="0">
      <selection activeCell="L38" sqref="L38"/>
    </sheetView>
  </sheetViews>
  <sheetFormatPr defaultColWidth="9.140625" defaultRowHeight="11.25" x14ac:dyDescent="0.2"/>
  <cols>
    <col min="1" max="1" width="6.42578125" style="65" customWidth="1"/>
    <col min="2" max="2" width="31.28515625" style="65" customWidth="1"/>
    <col min="3" max="3" width="17.5703125" style="66" customWidth="1"/>
    <col min="4" max="5" width="11.28515625" style="66" customWidth="1"/>
    <col min="6" max="6" width="12.140625" style="66" bestFit="1" customWidth="1"/>
    <col min="7" max="7" width="23.85546875" style="66" customWidth="1"/>
    <col min="8" max="8" width="17.7109375" style="66" customWidth="1"/>
    <col min="9" max="10" width="13.140625" style="66" customWidth="1"/>
    <col min="11" max="11" width="10.42578125" style="67" customWidth="1"/>
    <col min="12" max="12" width="19.85546875" style="68" customWidth="1"/>
    <col min="13" max="13" width="18.7109375" style="68" customWidth="1"/>
    <col min="14" max="14" width="19.140625" style="68" customWidth="1"/>
    <col min="15" max="16384" width="9.140625" style="65"/>
  </cols>
  <sheetData>
    <row r="1" spans="1:16" s="46" customFormat="1" x14ac:dyDescent="0.2">
      <c r="C1" s="47"/>
      <c r="D1" s="47"/>
      <c r="E1" s="47"/>
      <c r="F1" s="47"/>
      <c r="G1" s="47"/>
      <c r="H1" s="47"/>
      <c r="I1" s="47"/>
      <c r="J1" s="47"/>
      <c r="K1" s="48"/>
      <c r="L1" s="49"/>
      <c r="M1" s="49"/>
      <c r="N1" s="49"/>
    </row>
    <row r="2" spans="1:16" s="46" customFormat="1" ht="18.75" x14ac:dyDescent="0.3">
      <c r="A2" s="382" t="s">
        <v>274</v>
      </c>
      <c r="B2" s="382"/>
      <c r="C2" s="382"/>
      <c r="D2" s="382"/>
      <c r="E2" s="47"/>
      <c r="F2" s="47"/>
      <c r="G2" s="47"/>
      <c r="H2" s="47"/>
      <c r="I2" s="47"/>
      <c r="J2" s="47"/>
      <c r="K2" s="48"/>
      <c r="L2" s="49"/>
      <c r="M2" s="49"/>
      <c r="N2" s="49"/>
    </row>
    <row r="3" spans="1:16" s="46" customFormat="1" x14ac:dyDescent="0.2">
      <c r="C3" s="47"/>
      <c r="D3" s="47"/>
      <c r="E3" s="47"/>
      <c r="F3" s="47"/>
      <c r="G3" s="47"/>
      <c r="H3" s="47"/>
      <c r="I3" s="47"/>
      <c r="J3" s="47"/>
      <c r="K3" s="48"/>
      <c r="L3" s="49"/>
      <c r="M3" s="49"/>
      <c r="N3" s="49"/>
    </row>
    <row r="4" spans="1:16" s="46" customFormat="1" ht="12" thickBot="1" x14ac:dyDescent="0.25">
      <c r="C4" s="47"/>
      <c r="D4" s="47"/>
      <c r="E4" s="47"/>
      <c r="F4" s="47"/>
      <c r="G4" s="47"/>
      <c r="H4" s="47"/>
      <c r="I4" s="47"/>
      <c r="J4" s="47"/>
      <c r="K4" s="48"/>
      <c r="L4" s="49"/>
      <c r="M4" s="49"/>
      <c r="N4" s="49"/>
    </row>
    <row r="5" spans="1:16" s="50" customFormat="1" ht="34.5" thickBot="1" x14ac:dyDescent="0.3">
      <c r="A5" s="120" t="s">
        <v>10</v>
      </c>
      <c r="B5" s="121" t="s">
        <v>24</v>
      </c>
      <c r="C5" s="122" t="s">
        <v>25</v>
      </c>
      <c r="D5" s="122" t="s">
        <v>26</v>
      </c>
      <c r="E5" s="122" t="s">
        <v>55</v>
      </c>
      <c r="F5" s="122" t="s">
        <v>27</v>
      </c>
      <c r="G5" s="122" t="s">
        <v>28</v>
      </c>
      <c r="H5" s="122" t="s">
        <v>29</v>
      </c>
      <c r="I5" s="122" t="s">
        <v>30</v>
      </c>
      <c r="J5" s="122" t="s">
        <v>31</v>
      </c>
      <c r="K5" s="128" t="s">
        <v>56</v>
      </c>
      <c r="L5" s="128" t="s">
        <v>32</v>
      </c>
      <c r="M5" s="128" t="s">
        <v>33</v>
      </c>
      <c r="N5" s="129" t="s">
        <v>34</v>
      </c>
    </row>
    <row r="6" spans="1:16" s="50" customFormat="1" ht="12" thickBot="1" x14ac:dyDescent="0.3">
      <c r="A6" s="51" t="s">
        <v>35</v>
      </c>
      <c r="B6" s="52" t="s">
        <v>11</v>
      </c>
      <c r="C6" s="52" t="s">
        <v>12</v>
      </c>
      <c r="D6" s="52" t="s">
        <v>36</v>
      </c>
      <c r="E6" s="52"/>
      <c r="F6" s="52" t="s">
        <v>37</v>
      </c>
      <c r="G6" s="52" t="s">
        <v>38</v>
      </c>
      <c r="H6" s="52" t="s">
        <v>39</v>
      </c>
      <c r="I6" s="52" t="s">
        <v>40</v>
      </c>
      <c r="J6" s="52" t="s">
        <v>41</v>
      </c>
      <c r="K6" s="52" t="s">
        <v>42</v>
      </c>
      <c r="L6" s="52" t="s">
        <v>43</v>
      </c>
      <c r="M6" s="52" t="s">
        <v>44</v>
      </c>
      <c r="N6" s="53" t="s">
        <v>45</v>
      </c>
    </row>
    <row r="7" spans="1:16" s="59" customFormat="1" ht="15.75" customHeight="1" x14ac:dyDescent="0.2">
      <c r="A7" s="54">
        <v>1</v>
      </c>
      <c r="B7" s="55" t="s">
        <v>57</v>
      </c>
      <c r="C7" s="56" t="s">
        <v>99</v>
      </c>
      <c r="D7" s="57" t="s">
        <v>58</v>
      </c>
      <c r="E7" s="88">
        <v>45299</v>
      </c>
      <c r="F7" s="57" t="s">
        <v>59</v>
      </c>
      <c r="G7" s="55" t="s">
        <v>61</v>
      </c>
      <c r="H7" s="57">
        <v>77</v>
      </c>
      <c r="I7" s="57"/>
      <c r="J7" s="58"/>
      <c r="K7" s="89">
        <v>1</v>
      </c>
      <c r="L7" s="251">
        <v>0</v>
      </c>
      <c r="M7" s="252">
        <f>L7*15%</f>
        <v>0</v>
      </c>
      <c r="N7" s="253">
        <f t="shared" ref="N7:N36" si="0">ROUND(L7+M7,2)</f>
        <v>0</v>
      </c>
    </row>
    <row r="8" spans="1:16" s="59" customFormat="1" ht="15.75" customHeight="1" x14ac:dyDescent="0.2">
      <c r="A8" s="60">
        <v>2</v>
      </c>
      <c r="B8" s="55" t="s">
        <v>57</v>
      </c>
      <c r="C8" s="56" t="s">
        <v>100</v>
      </c>
      <c r="D8" s="57" t="s">
        <v>60</v>
      </c>
      <c r="E8" s="88">
        <v>45299</v>
      </c>
      <c r="F8" s="57" t="s">
        <v>59</v>
      </c>
      <c r="G8" s="55" t="s">
        <v>61</v>
      </c>
      <c r="H8" s="57">
        <v>77</v>
      </c>
      <c r="I8" s="57"/>
      <c r="J8" s="61"/>
      <c r="K8" s="89">
        <v>2</v>
      </c>
      <c r="L8" s="251">
        <v>0</v>
      </c>
      <c r="M8" s="252">
        <f t="shared" ref="M8:M35" si="1">L8*15%</f>
        <v>0</v>
      </c>
      <c r="N8" s="253">
        <f t="shared" si="0"/>
        <v>0</v>
      </c>
    </row>
    <row r="9" spans="1:16" s="59" customFormat="1" ht="15.75" customHeight="1" x14ac:dyDescent="0.2">
      <c r="A9" s="60">
        <v>3</v>
      </c>
      <c r="B9" s="55" t="s">
        <v>57</v>
      </c>
      <c r="C9" s="56" t="s">
        <v>101</v>
      </c>
      <c r="D9" s="57" t="s">
        <v>62</v>
      </c>
      <c r="E9" s="88">
        <v>44970</v>
      </c>
      <c r="F9" s="57" t="s">
        <v>59</v>
      </c>
      <c r="G9" s="55" t="s">
        <v>64</v>
      </c>
      <c r="H9" s="57">
        <v>110</v>
      </c>
      <c r="I9" s="57"/>
      <c r="J9" s="61"/>
      <c r="K9" s="89">
        <v>1</v>
      </c>
      <c r="L9" s="251">
        <v>0</v>
      </c>
      <c r="M9" s="252">
        <f t="shared" si="1"/>
        <v>0</v>
      </c>
      <c r="N9" s="253">
        <f t="shared" si="0"/>
        <v>0</v>
      </c>
    </row>
    <row r="10" spans="1:16" s="59" customFormat="1" ht="15.75" customHeight="1" x14ac:dyDescent="0.2">
      <c r="A10" s="60">
        <v>4</v>
      </c>
      <c r="B10" s="55" t="s">
        <v>57</v>
      </c>
      <c r="C10" s="56" t="s">
        <v>102</v>
      </c>
      <c r="D10" s="57" t="s">
        <v>63</v>
      </c>
      <c r="E10" s="88">
        <v>45091</v>
      </c>
      <c r="F10" s="57" t="s">
        <v>59</v>
      </c>
      <c r="G10" s="55" t="s">
        <v>61</v>
      </c>
      <c r="H10" s="57">
        <v>77</v>
      </c>
      <c r="I10" s="57"/>
      <c r="J10" s="61"/>
      <c r="K10" s="89">
        <v>1</v>
      </c>
      <c r="L10" s="251">
        <v>0</v>
      </c>
      <c r="M10" s="252">
        <f t="shared" si="1"/>
        <v>0</v>
      </c>
      <c r="N10" s="253">
        <f t="shared" si="0"/>
        <v>0</v>
      </c>
    </row>
    <row r="11" spans="1:16" s="59" customFormat="1" ht="15.75" customHeight="1" x14ac:dyDescent="0.2">
      <c r="A11" s="60">
        <v>5</v>
      </c>
      <c r="B11" s="55" t="s">
        <v>57</v>
      </c>
      <c r="C11" s="56" t="s">
        <v>103</v>
      </c>
      <c r="D11" s="57" t="s">
        <v>65</v>
      </c>
      <c r="E11" s="88">
        <v>45093</v>
      </c>
      <c r="F11" s="57" t="s">
        <v>59</v>
      </c>
      <c r="G11" s="55" t="s">
        <v>61</v>
      </c>
      <c r="H11" s="57">
        <v>77</v>
      </c>
      <c r="I11" s="57"/>
      <c r="J11" s="61"/>
      <c r="K11" s="89">
        <v>1</v>
      </c>
      <c r="L11" s="251">
        <v>0</v>
      </c>
      <c r="M11" s="252">
        <f t="shared" si="1"/>
        <v>0</v>
      </c>
      <c r="N11" s="253">
        <f t="shared" si="0"/>
        <v>0</v>
      </c>
    </row>
    <row r="12" spans="1:16" s="59" customFormat="1" ht="15.75" customHeight="1" x14ac:dyDescent="0.2">
      <c r="A12" s="60">
        <v>6</v>
      </c>
      <c r="B12" s="55" t="s">
        <v>57</v>
      </c>
      <c r="C12" s="56" t="s">
        <v>104</v>
      </c>
      <c r="D12" s="57" t="s">
        <v>66</v>
      </c>
      <c r="E12" s="88">
        <v>45105</v>
      </c>
      <c r="F12" s="57" t="s">
        <v>59</v>
      </c>
      <c r="G12" s="55" t="s">
        <v>67</v>
      </c>
      <c r="H12" s="57">
        <v>66</v>
      </c>
      <c r="I12" s="57"/>
      <c r="J12" s="61"/>
      <c r="K12" s="89">
        <v>1</v>
      </c>
      <c r="L12" s="251">
        <v>0</v>
      </c>
      <c r="M12" s="252">
        <f t="shared" si="1"/>
        <v>0</v>
      </c>
      <c r="N12" s="253">
        <f t="shared" si="0"/>
        <v>0</v>
      </c>
      <c r="P12" s="266"/>
    </row>
    <row r="13" spans="1:16" s="63" customFormat="1" ht="15.75" customHeight="1" x14ac:dyDescent="0.2">
      <c r="A13" s="60">
        <v>7</v>
      </c>
      <c r="B13" s="55" t="s">
        <v>57</v>
      </c>
      <c r="C13" s="56" t="s">
        <v>300</v>
      </c>
      <c r="D13" s="57" t="s">
        <v>298</v>
      </c>
      <c r="E13" s="88">
        <v>45172</v>
      </c>
      <c r="F13" s="57" t="s">
        <v>85</v>
      </c>
      <c r="G13" s="55" t="s">
        <v>299</v>
      </c>
      <c r="H13" s="62">
        <v>110</v>
      </c>
      <c r="I13" s="57"/>
      <c r="J13" s="61"/>
      <c r="K13" s="89">
        <v>1</v>
      </c>
      <c r="L13" s="251">
        <v>0</v>
      </c>
      <c r="M13" s="252">
        <f t="shared" si="1"/>
        <v>0</v>
      </c>
      <c r="N13" s="253">
        <f t="shared" si="0"/>
        <v>0</v>
      </c>
      <c r="P13" s="265"/>
    </row>
    <row r="14" spans="1:16" s="63" customFormat="1" ht="15.75" customHeight="1" x14ac:dyDescent="0.2">
      <c r="A14" s="60">
        <v>8</v>
      </c>
      <c r="B14" s="55" t="s">
        <v>57</v>
      </c>
      <c r="C14" s="56" t="s">
        <v>105</v>
      </c>
      <c r="D14" s="57" t="s">
        <v>68</v>
      </c>
      <c r="E14" s="88">
        <v>45205</v>
      </c>
      <c r="F14" s="57" t="s">
        <v>59</v>
      </c>
      <c r="G14" s="55" t="s">
        <v>311</v>
      </c>
      <c r="H14" s="61">
        <v>103</v>
      </c>
      <c r="I14" s="57"/>
      <c r="J14" s="61"/>
      <c r="K14" s="89">
        <v>1</v>
      </c>
      <c r="L14" s="251">
        <v>0</v>
      </c>
      <c r="M14" s="252">
        <f t="shared" si="1"/>
        <v>0</v>
      </c>
      <c r="N14" s="253">
        <f t="shared" si="0"/>
        <v>0</v>
      </c>
    </row>
    <row r="15" spans="1:16" s="63" customFormat="1" ht="15.75" customHeight="1" x14ac:dyDescent="0.2">
      <c r="A15" s="60">
        <v>9</v>
      </c>
      <c r="B15" s="55" t="s">
        <v>57</v>
      </c>
      <c r="C15" s="56" t="s">
        <v>106</v>
      </c>
      <c r="D15" s="57" t="s">
        <v>69</v>
      </c>
      <c r="E15" s="88">
        <v>45246</v>
      </c>
      <c r="F15" s="57" t="s">
        <v>59</v>
      </c>
      <c r="G15" s="55" t="s">
        <v>70</v>
      </c>
      <c r="H15" s="61">
        <v>120</v>
      </c>
      <c r="I15" s="57"/>
      <c r="J15" s="61"/>
      <c r="K15" s="89">
        <v>1</v>
      </c>
      <c r="L15" s="251">
        <v>0</v>
      </c>
      <c r="M15" s="252">
        <f t="shared" si="1"/>
        <v>0</v>
      </c>
      <c r="N15" s="253">
        <f t="shared" si="0"/>
        <v>0</v>
      </c>
    </row>
    <row r="16" spans="1:16" s="63" customFormat="1" ht="15.75" customHeight="1" x14ac:dyDescent="0.2">
      <c r="A16" s="60">
        <v>10</v>
      </c>
      <c r="B16" s="55" t="s">
        <v>57</v>
      </c>
      <c r="C16" s="56" t="s">
        <v>107</v>
      </c>
      <c r="D16" s="57" t="s">
        <v>71</v>
      </c>
      <c r="E16" s="88">
        <v>45249</v>
      </c>
      <c r="F16" s="57" t="s">
        <v>59</v>
      </c>
      <c r="G16" s="55" t="s">
        <v>61</v>
      </c>
      <c r="H16" s="94">
        <v>77</v>
      </c>
      <c r="I16" s="61"/>
      <c r="J16" s="61"/>
      <c r="K16" s="89">
        <v>1</v>
      </c>
      <c r="L16" s="251">
        <v>0</v>
      </c>
      <c r="M16" s="252">
        <f t="shared" si="1"/>
        <v>0</v>
      </c>
      <c r="N16" s="253">
        <f t="shared" si="0"/>
        <v>0</v>
      </c>
    </row>
    <row r="17" spans="1:14" s="63" customFormat="1" ht="15.75" customHeight="1" x14ac:dyDescent="0.2">
      <c r="A17" s="60">
        <v>11</v>
      </c>
      <c r="B17" s="55" t="s">
        <v>57</v>
      </c>
      <c r="C17" s="56" t="s">
        <v>108</v>
      </c>
      <c r="D17" s="57" t="s">
        <v>72</v>
      </c>
      <c r="E17" s="88" t="s">
        <v>325</v>
      </c>
      <c r="F17" s="57" t="s">
        <v>59</v>
      </c>
      <c r="G17" s="55" t="s">
        <v>61</v>
      </c>
      <c r="H17" s="61">
        <v>77</v>
      </c>
      <c r="I17" s="61"/>
      <c r="J17" s="61"/>
      <c r="K17" s="89">
        <v>1</v>
      </c>
      <c r="L17" s="251">
        <v>0</v>
      </c>
      <c r="M17" s="252">
        <f t="shared" si="1"/>
        <v>0</v>
      </c>
      <c r="N17" s="253">
        <f t="shared" si="0"/>
        <v>0</v>
      </c>
    </row>
    <row r="18" spans="1:14" s="63" customFormat="1" ht="15.75" customHeight="1" x14ac:dyDescent="0.2">
      <c r="A18" s="60">
        <v>12</v>
      </c>
      <c r="B18" s="55" t="s">
        <v>57</v>
      </c>
      <c r="C18" s="56" t="s">
        <v>319</v>
      </c>
      <c r="D18" s="57" t="s">
        <v>320</v>
      </c>
      <c r="E18" s="88" t="s">
        <v>321</v>
      </c>
      <c r="F18" s="57" t="s">
        <v>59</v>
      </c>
      <c r="G18" s="55" t="s">
        <v>322</v>
      </c>
      <c r="H18" s="61">
        <v>75</v>
      </c>
      <c r="I18" s="61"/>
      <c r="J18" s="61"/>
      <c r="K18" s="89">
        <v>1</v>
      </c>
      <c r="L18" s="251">
        <v>0</v>
      </c>
      <c r="M18" s="252">
        <f t="shared" si="1"/>
        <v>0</v>
      </c>
      <c r="N18" s="253">
        <f t="shared" si="0"/>
        <v>0</v>
      </c>
    </row>
    <row r="19" spans="1:14" s="63" customFormat="1" ht="15.75" customHeight="1" x14ac:dyDescent="0.2">
      <c r="A19" s="60">
        <v>13</v>
      </c>
      <c r="B19" s="55" t="s">
        <v>57</v>
      </c>
      <c r="C19" s="56" t="s">
        <v>109</v>
      </c>
      <c r="D19" s="57" t="s">
        <v>73</v>
      </c>
      <c r="E19" s="88">
        <v>45280</v>
      </c>
      <c r="F19" s="57" t="s">
        <v>59</v>
      </c>
      <c r="G19" s="55" t="s">
        <v>67</v>
      </c>
      <c r="H19" s="61">
        <v>66</v>
      </c>
      <c r="I19" s="61"/>
      <c r="J19" s="61"/>
      <c r="K19" s="89">
        <v>1</v>
      </c>
      <c r="L19" s="251">
        <v>0</v>
      </c>
      <c r="M19" s="252">
        <f t="shared" si="1"/>
        <v>0</v>
      </c>
      <c r="N19" s="253">
        <f t="shared" si="0"/>
        <v>0</v>
      </c>
    </row>
    <row r="20" spans="1:14" s="63" customFormat="1" ht="15.75" customHeight="1" x14ac:dyDescent="0.2">
      <c r="A20" s="60">
        <v>14</v>
      </c>
      <c r="B20" s="55" t="s">
        <v>57</v>
      </c>
      <c r="C20" s="56" t="s">
        <v>110</v>
      </c>
      <c r="D20" s="57" t="s">
        <v>74</v>
      </c>
      <c r="E20" s="88">
        <v>45280</v>
      </c>
      <c r="F20" s="57" t="s">
        <v>59</v>
      </c>
      <c r="G20" s="55" t="s">
        <v>75</v>
      </c>
      <c r="H20" s="57">
        <v>148</v>
      </c>
      <c r="I20" s="61"/>
      <c r="J20" s="61"/>
      <c r="K20" s="89">
        <v>1</v>
      </c>
      <c r="L20" s="251">
        <v>0</v>
      </c>
      <c r="M20" s="252">
        <f t="shared" si="1"/>
        <v>0</v>
      </c>
      <c r="N20" s="253">
        <f t="shared" si="0"/>
        <v>0</v>
      </c>
    </row>
    <row r="21" spans="1:14" s="63" customFormat="1" ht="15.75" customHeight="1" x14ac:dyDescent="0.2">
      <c r="A21" s="60">
        <v>15</v>
      </c>
      <c r="B21" s="55" t="s">
        <v>57</v>
      </c>
      <c r="C21" s="56" t="s">
        <v>111</v>
      </c>
      <c r="D21" s="57" t="s">
        <v>76</v>
      </c>
      <c r="E21" s="88">
        <v>45014</v>
      </c>
      <c r="F21" s="57" t="s">
        <v>59</v>
      </c>
      <c r="G21" s="55" t="s">
        <v>77</v>
      </c>
      <c r="H21" s="64">
        <v>70</v>
      </c>
      <c r="I21" s="57"/>
      <c r="J21" s="61"/>
      <c r="K21" s="89">
        <v>4</v>
      </c>
      <c r="L21" s="251">
        <v>0</v>
      </c>
      <c r="M21" s="252">
        <f t="shared" si="1"/>
        <v>0</v>
      </c>
      <c r="N21" s="253">
        <f t="shared" si="0"/>
        <v>0</v>
      </c>
    </row>
    <row r="22" spans="1:14" s="63" customFormat="1" ht="15.75" customHeight="1" x14ac:dyDescent="0.2">
      <c r="A22" s="60">
        <v>16</v>
      </c>
      <c r="B22" s="55" t="s">
        <v>57</v>
      </c>
      <c r="C22" s="56" t="s">
        <v>112</v>
      </c>
      <c r="D22" s="57" t="s">
        <v>78</v>
      </c>
      <c r="E22" s="88">
        <v>45113</v>
      </c>
      <c r="F22" s="57" t="s">
        <v>59</v>
      </c>
      <c r="G22" s="55" t="s">
        <v>79</v>
      </c>
      <c r="H22" s="64">
        <v>103</v>
      </c>
      <c r="I22" s="57"/>
      <c r="J22" s="61"/>
      <c r="K22" s="89">
        <v>1</v>
      </c>
      <c r="L22" s="251">
        <v>0</v>
      </c>
      <c r="M22" s="252">
        <f t="shared" si="1"/>
        <v>0</v>
      </c>
      <c r="N22" s="253">
        <f t="shared" si="0"/>
        <v>0</v>
      </c>
    </row>
    <row r="23" spans="1:14" s="63" customFormat="1" ht="15.75" customHeight="1" x14ac:dyDescent="0.2">
      <c r="A23" s="60">
        <v>17</v>
      </c>
      <c r="B23" s="55" t="s">
        <v>57</v>
      </c>
      <c r="C23" s="56" t="s">
        <v>113</v>
      </c>
      <c r="D23" s="57" t="s">
        <v>80</v>
      </c>
      <c r="E23" s="88">
        <v>45113</v>
      </c>
      <c r="F23" s="57" t="s">
        <v>59</v>
      </c>
      <c r="G23" s="55" t="s">
        <v>79</v>
      </c>
      <c r="H23" s="57">
        <v>103</v>
      </c>
      <c r="I23" s="57"/>
      <c r="J23" s="61"/>
      <c r="K23" s="89">
        <v>1</v>
      </c>
      <c r="L23" s="251">
        <v>0</v>
      </c>
      <c r="M23" s="252">
        <f t="shared" si="1"/>
        <v>0</v>
      </c>
      <c r="N23" s="253">
        <f t="shared" si="0"/>
        <v>0</v>
      </c>
    </row>
    <row r="24" spans="1:14" s="63" customFormat="1" ht="15.75" customHeight="1" x14ac:dyDescent="0.2">
      <c r="A24" s="60">
        <v>18</v>
      </c>
      <c r="B24" s="55" t="s">
        <v>57</v>
      </c>
      <c r="C24" s="56" t="s">
        <v>114</v>
      </c>
      <c r="D24" s="57" t="s">
        <v>81</v>
      </c>
      <c r="E24" s="88">
        <v>45286</v>
      </c>
      <c r="F24" s="57" t="s">
        <v>59</v>
      </c>
      <c r="G24" s="55" t="s">
        <v>82</v>
      </c>
      <c r="H24" s="57">
        <v>110</v>
      </c>
      <c r="I24" s="57"/>
      <c r="J24" s="61"/>
      <c r="K24" s="89">
        <v>1</v>
      </c>
      <c r="L24" s="251">
        <v>0</v>
      </c>
      <c r="M24" s="252">
        <f t="shared" si="1"/>
        <v>0</v>
      </c>
      <c r="N24" s="253">
        <f t="shared" si="0"/>
        <v>0</v>
      </c>
    </row>
    <row r="25" spans="1:14" s="63" customFormat="1" ht="15.75" customHeight="1" x14ac:dyDescent="0.2">
      <c r="A25" s="60">
        <v>19</v>
      </c>
      <c r="B25" s="55" t="s">
        <v>57</v>
      </c>
      <c r="C25" s="56" t="s">
        <v>115</v>
      </c>
      <c r="D25" s="57" t="s">
        <v>83</v>
      </c>
      <c r="E25" s="88">
        <v>45082</v>
      </c>
      <c r="F25" s="57" t="s">
        <v>59</v>
      </c>
      <c r="G25" s="55" t="s">
        <v>82</v>
      </c>
      <c r="H25" s="57">
        <v>110</v>
      </c>
      <c r="I25" s="57"/>
      <c r="J25" s="61"/>
      <c r="K25" s="89">
        <v>1</v>
      </c>
      <c r="L25" s="251">
        <v>0</v>
      </c>
      <c r="M25" s="252">
        <f t="shared" si="1"/>
        <v>0</v>
      </c>
      <c r="N25" s="253">
        <f t="shared" si="0"/>
        <v>0</v>
      </c>
    </row>
    <row r="26" spans="1:14" s="63" customFormat="1" ht="15.75" customHeight="1" x14ac:dyDescent="0.2">
      <c r="A26" s="60">
        <v>20</v>
      </c>
      <c r="B26" s="55" t="s">
        <v>57</v>
      </c>
      <c r="C26" s="56" t="s">
        <v>116</v>
      </c>
      <c r="D26" s="57" t="s">
        <v>84</v>
      </c>
      <c r="E26" s="88">
        <v>44960</v>
      </c>
      <c r="F26" s="57" t="s">
        <v>85</v>
      </c>
      <c r="G26" s="55" t="s">
        <v>79</v>
      </c>
      <c r="H26" s="57">
        <v>103</v>
      </c>
      <c r="I26" s="57"/>
      <c r="J26" s="61">
        <v>2300</v>
      </c>
      <c r="K26" s="89">
        <v>1</v>
      </c>
      <c r="L26" s="251">
        <v>0</v>
      </c>
      <c r="M26" s="252">
        <f t="shared" si="1"/>
        <v>0</v>
      </c>
      <c r="N26" s="253">
        <f t="shared" si="0"/>
        <v>0</v>
      </c>
    </row>
    <row r="27" spans="1:14" s="63" customFormat="1" ht="15.75" customHeight="1" x14ac:dyDescent="0.2">
      <c r="A27" s="60">
        <v>21</v>
      </c>
      <c r="B27" s="55" t="s">
        <v>57</v>
      </c>
      <c r="C27" s="56" t="s">
        <v>117</v>
      </c>
      <c r="D27" s="57" t="s">
        <v>86</v>
      </c>
      <c r="E27" s="88">
        <v>44960</v>
      </c>
      <c r="F27" s="57" t="s">
        <v>85</v>
      </c>
      <c r="G27" s="55" t="s">
        <v>82</v>
      </c>
      <c r="H27" s="57">
        <v>110</v>
      </c>
      <c r="I27" s="57"/>
      <c r="J27" s="61">
        <v>2300</v>
      </c>
      <c r="K27" s="89">
        <v>1</v>
      </c>
      <c r="L27" s="251">
        <v>0</v>
      </c>
      <c r="M27" s="252">
        <f t="shared" si="1"/>
        <v>0</v>
      </c>
      <c r="N27" s="253">
        <f t="shared" si="0"/>
        <v>0</v>
      </c>
    </row>
    <row r="28" spans="1:14" s="63" customFormat="1" ht="15.75" customHeight="1" x14ac:dyDescent="0.2">
      <c r="A28" s="60">
        <v>22</v>
      </c>
      <c r="B28" s="55" t="s">
        <v>57</v>
      </c>
      <c r="C28" s="56" t="s">
        <v>118</v>
      </c>
      <c r="D28" s="57" t="s">
        <v>87</v>
      </c>
      <c r="E28" s="88">
        <v>44722</v>
      </c>
      <c r="F28" s="57" t="s">
        <v>85</v>
      </c>
      <c r="G28" s="55" t="s">
        <v>88</v>
      </c>
      <c r="H28" s="64">
        <v>125</v>
      </c>
      <c r="I28" s="57"/>
      <c r="J28" s="61">
        <v>15000</v>
      </c>
      <c r="K28" s="89">
        <v>1</v>
      </c>
      <c r="L28" s="251">
        <v>0</v>
      </c>
      <c r="M28" s="252">
        <f t="shared" si="1"/>
        <v>0</v>
      </c>
      <c r="N28" s="253">
        <f t="shared" si="0"/>
        <v>0</v>
      </c>
    </row>
    <row r="29" spans="1:14" s="63" customFormat="1" ht="15.75" customHeight="1" x14ac:dyDescent="0.2">
      <c r="A29" s="60">
        <v>23</v>
      </c>
      <c r="B29" s="55" t="s">
        <v>57</v>
      </c>
      <c r="C29" s="56" t="s">
        <v>119</v>
      </c>
      <c r="D29" s="57" t="s">
        <v>89</v>
      </c>
      <c r="E29" s="88" t="s">
        <v>324</v>
      </c>
      <c r="F29" s="57" t="s">
        <v>85</v>
      </c>
      <c r="G29" s="55" t="s">
        <v>90</v>
      </c>
      <c r="H29" s="64">
        <v>120</v>
      </c>
      <c r="I29" s="57"/>
      <c r="J29" s="61">
        <v>2820</v>
      </c>
      <c r="K29" s="89">
        <v>1</v>
      </c>
      <c r="L29" s="251">
        <v>0</v>
      </c>
      <c r="M29" s="252">
        <f t="shared" si="1"/>
        <v>0</v>
      </c>
      <c r="N29" s="253">
        <f t="shared" si="0"/>
        <v>0</v>
      </c>
    </row>
    <row r="30" spans="1:14" s="63" customFormat="1" ht="15.75" customHeight="1" x14ac:dyDescent="0.2">
      <c r="A30" s="60">
        <v>24</v>
      </c>
      <c r="B30" s="55" t="s">
        <v>57</v>
      </c>
      <c r="C30" s="56" t="s">
        <v>120</v>
      </c>
      <c r="D30" s="57" t="s">
        <v>91</v>
      </c>
      <c r="E30" s="88">
        <v>45301</v>
      </c>
      <c r="F30" s="57" t="s">
        <v>85</v>
      </c>
      <c r="G30" s="55" t="s">
        <v>82</v>
      </c>
      <c r="H30" s="57">
        <v>103</v>
      </c>
      <c r="I30" s="57"/>
      <c r="J30" s="61">
        <v>2280</v>
      </c>
      <c r="K30" s="89">
        <v>1</v>
      </c>
      <c r="L30" s="251">
        <v>0</v>
      </c>
      <c r="M30" s="252">
        <f t="shared" si="1"/>
        <v>0</v>
      </c>
      <c r="N30" s="253">
        <f t="shared" si="0"/>
        <v>0</v>
      </c>
    </row>
    <row r="31" spans="1:14" s="63" customFormat="1" ht="15.75" customHeight="1" x14ac:dyDescent="0.2">
      <c r="A31" s="60">
        <v>25</v>
      </c>
      <c r="B31" s="55" t="s">
        <v>57</v>
      </c>
      <c r="C31" s="56" t="s">
        <v>121</v>
      </c>
      <c r="D31" s="57" t="s">
        <v>92</v>
      </c>
      <c r="E31" s="88">
        <v>45302</v>
      </c>
      <c r="F31" s="57" t="s">
        <v>85</v>
      </c>
      <c r="G31" s="55" t="s">
        <v>82</v>
      </c>
      <c r="H31" s="57">
        <v>103</v>
      </c>
      <c r="I31" s="57"/>
      <c r="J31" s="61">
        <v>2280</v>
      </c>
      <c r="K31" s="89">
        <v>1</v>
      </c>
      <c r="L31" s="251">
        <v>0</v>
      </c>
      <c r="M31" s="252">
        <f t="shared" si="1"/>
        <v>0</v>
      </c>
      <c r="N31" s="253">
        <f t="shared" si="0"/>
        <v>0</v>
      </c>
    </row>
    <row r="32" spans="1:14" s="63" customFormat="1" ht="15.75" customHeight="1" x14ac:dyDescent="0.2">
      <c r="A32" s="60">
        <v>26</v>
      </c>
      <c r="B32" s="55" t="s">
        <v>57</v>
      </c>
      <c r="C32" s="56" t="s">
        <v>122</v>
      </c>
      <c r="D32" s="57" t="s">
        <v>93</v>
      </c>
      <c r="E32" s="88">
        <v>44982</v>
      </c>
      <c r="F32" s="57" t="s">
        <v>85</v>
      </c>
      <c r="G32" s="55" t="s">
        <v>94</v>
      </c>
      <c r="H32" s="57">
        <v>100</v>
      </c>
      <c r="I32" s="57"/>
      <c r="J32" s="61">
        <v>2047</v>
      </c>
      <c r="K32" s="89">
        <v>1</v>
      </c>
      <c r="L32" s="251">
        <v>0</v>
      </c>
      <c r="M32" s="252">
        <f t="shared" si="1"/>
        <v>0</v>
      </c>
      <c r="N32" s="253">
        <f t="shared" si="0"/>
        <v>0</v>
      </c>
    </row>
    <row r="33" spans="1:14" s="63" customFormat="1" ht="15.75" customHeight="1" x14ac:dyDescent="0.2">
      <c r="A33" s="98">
        <v>27</v>
      </c>
      <c r="B33" s="99" t="s">
        <v>57</v>
      </c>
      <c r="C33" s="100" t="s">
        <v>123</v>
      </c>
      <c r="D33" s="101" t="s">
        <v>95</v>
      </c>
      <c r="E33" s="102">
        <v>45181</v>
      </c>
      <c r="F33" s="101" t="s">
        <v>85</v>
      </c>
      <c r="G33" s="99" t="s">
        <v>79</v>
      </c>
      <c r="H33" s="101">
        <v>110</v>
      </c>
      <c r="I33" s="101"/>
      <c r="J33" s="61">
        <v>2171</v>
      </c>
      <c r="K33" s="103">
        <v>1</v>
      </c>
      <c r="L33" s="251">
        <v>0</v>
      </c>
      <c r="M33" s="260">
        <f t="shared" si="1"/>
        <v>0</v>
      </c>
      <c r="N33" s="312">
        <f>ROUND(L33+M33,2)</f>
        <v>0</v>
      </c>
    </row>
    <row r="34" spans="1:14" s="63" customFormat="1" ht="15.75" customHeight="1" x14ac:dyDescent="0.2">
      <c r="A34" s="104">
        <v>28</v>
      </c>
      <c r="B34" s="55" t="s">
        <v>57</v>
      </c>
      <c r="C34" s="56" t="s">
        <v>302</v>
      </c>
      <c r="D34" s="57" t="s">
        <v>297</v>
      </c>
      <c r="E34" s="57" t="s">
        <v>323</v>
      </c>
      <c r="F34" s="55" t="s">
        <v>292</v>
      </c>
      <c r="G34" s="78">
        <v>2018</v>
      </c>
      <c r="H34" s="78">
        <v>110</v>
      </c>
      <c r="I34" s="81">
        <v>1995</v>
      </c>
      <c r="J34" s="81"/>
      <c r="K34" s="261">
        <v>1</v>
      </c>
      <c r="L34" s="263">
        <v>0</v>
      </c>
      <c r="M34" s="264">
        <f>L34*15%</f>
        <v>0</v>
      </c>
      <c r="N34" s="313">
        <f>ROUND(L34+M34,2)</f>
        <v>0</v>
      </c>
    </row>
    <row r="35" spans="1:14" s="63" customFormat="1" ht="15.75" customHeight="1" x14ac:dyDescent="0.2">
      <c r="A35" s="104">
        <v>29</v>
      </c>
      <c r="B35" s="99" t="s">
        <v>57</v>
      </c>
      <c r="C35" s="100" t="s">
        <v>124</v>
      </c>
      <c r="D35" s="101" t="s">
        <v>96</v>
      </c>
      <c r="E35" s="102">
        <v>45015</v>
      </c>
      <c r="F35" s="101" t="s">
        <v>97</v>
      </c>
      <c r="G35" s="99" t="s">
        <v>98</v>
      </c>
      <c r="H35" s="101">
        <v>3.3</v>
      </c>
      <c r="I35" s="101">
        <v>49</v>
      </c>
      <c r="J35" s="58"/>
      <c r="K35" s="103">
        <v>10</v>
      </c>
      <c r="L35" s="251">
        <v>0</v>
      </c>
      <c r="M35" s="254">
        <f t="shared" si="1"/>
        <v>0</v>
      </c>
      <c r="N35" s="255">
        <f t="shared" si="0"/>
        <v>0</v>
      </c>
    </row>
    <row r="36" spans="1:14" s="63" customFormat="1" ht="15.75" customHeight="1" x14ac:dyDescent="0.2">
      <c r="A36" s="104">
        <v>30</v>
      </c>
      <c r="B36" s="99" t="s">
        <v>57</v>
      </c>
      <c r="C36" s="100" t="s">
        <v>335</v>
      </c>
      <c r="D36" s="101" t="s">
        <v>333</v>
      </c>
      <c r="E36" s="102">
        <v>45336</v>
      </c>
      <c r="F36" s="101" t="s">
        <v>59</v>
      </c>
      <c r="G36" s="99" t="s">
        <v>334</v>
      </c>
      <c r="H36" s="101">
        <v>85</v>
      </c>
      <c r="I36" s="101">
        <v>1968</v>
      </c>
      <c r="J36" s="58"/>
      <c r="K36" s="103">
        <v>1</v>
      </c>
      <c r="L36" s="251">
        <v>0</v>
      </c>
      <c r="M36" s="254">
        <v>0</v>
      </c>
      <c r="N36" s="255">
        <f t="shared" si="0"/>
        <v>0</v>
      </c>
    </row>
    <row r="37" spans="1:14" ht="18.75" customHeight="1" x14ac:dyDescent="0.2">
      <c r="A37" s="104">
        <v>31</v>
      </c>
      <c r="B37" s="99" t="s">
        <v>57</v>
      </c>
      <c r="C37" s="100" t="s">
        <v>326</v>
      </c>
      <c r="D37" s="101" t="s">
        <v>327</v>
      </c>
      <c r="E37" s="102" t="s">
        <v>328</v>
      </c>
      <c r="F37" s="101" t="s">
        <v>329</v>
      </c>
      <c r="G37" s="99" t="s">
        <v>330</v>
      </c>
      <c r="H37" s="101">
        <v>0</v>
      </c>
      <c r="I37" s="101"/>
      <c r="J37" s="58"/>
      <c r="K37" s="103">
        <v>1</v>
      </c>
      <c r="L37" s="251">
        <v>0</v>
      </c>
      <c r="M37" s="254">
        <f t="shared" ref="M37" si="2">L37*15%</f>
        <v>0</v>
      </c>
      <c r="N37" s="255">
        <f t="shared" ref="N37" si="3">ROUND(L37+M37,2)</f>
        <v>0</v>
      </c>
    </row>
    <row r="38" spans="1:14" ht="24.75" customHeight="1" x14ac:dyDescent="0.3">
      <c r="A38" s="267"/>
      <c r="B38" s="267"/>
      <c r="C38" s="268"/>
      <c r="D38" s="269"/>
      <c r="E38" s="270"/>
      <c r="F38" s="269"/>
      <c r="G38" s="311"/>
      <c r="H38" s="323" t="s">
        <v>412</v>
      </c>
      <c r="I38" s="314"/>
      <c r="J38" s="314"/>
      <c r="K38" s="317"/>
      <c r="L38" s="315">
        <f>SUM(L7:L37)</f>
        <v>0</v>
      </c>
      <c r="M38" s="316">
        <f>SUM(M7:M37)</f>
        <v>0</v>
      </c>
      <c r="N38" s="316">
        <f>SUM(N7:N37)</f>
        <v>0</v>
      </c>
    </row>
    <row r="39" spans="1:14" ht="21" x14ac:dyDescent="0.35">
      <c r="G39" s="47"/>
      <c r="H39" s="319"/>
      <c r="I39" s="320"/>
      <c r="J39" s="319"/>
      <c r="K39" s="321"/>
      <c r="L39" s="324"/>
      <c r="M39" s="324"/>
      <c r="N39" s="318"/>
    </row>
    <row r="40" spans="1:14" x14ac:dyDescent="0.2">
      <c r="G40" s="47"/>
      <c r="H40" s="322"/>
      <c r="I40" s="322"/>
      <c r="J40" s="322"/>
      <c r="K40" s="321"/>
      <c r="L40" s="324"/>
      <c r="M40" s="324"/>
      <c r="N40" s="324"/>
    </row>
    <row r="41" spans="1:14" ht="15.75" x14ac:dyDescent="0.25">
      <c r="A41" s="383" t="s">
        <v>267</v>
      </c>
      <c r="B41" s="383"/>
      <c r="C41" s="217"/>
      <c r="D41" s="217"/>
      <c r="G41" s="47"/>
      <c r="H41" s="47"/>
      <c r="I41" s="47"/>
      <c r="J41" s="47"/>
      <c r="K41" s="48"/>
    </row>
    <row r="42" spans="1:14" ht="15.75" x14ac:dyDescent="0.25">
      <c r="A42" s="384" t="s">
        <v>275</v>
      </c>
      <c r="B42" s="384"/>
      <c r="C42" s="217"/>
      <c r="D42" s="217"/>
    </row>
    <row r="43" spans="1:14" ht="15.75" x14ac:dyDescent="0.25">
      <c r="A43" s="385" t="s">
        <v>276</v>
      </c>
      <c r="B43" s="385"/>
      <c r="C43" s="385"/>
      <c r="D43" s="385"/>
    </row>
  </sheetData>
  <mergeCells count="4">
    <mergeCell ref="A2:D2"/>
    <mergeCell ref="A41:B41"/>
    <mergeCell ref="A42:B42"/>
    <mergeCell ref="A43:D43"/>
  </mergeCells>
  <conditionalFormatting sqref="C34">
    <cfRule type="duplicateValues" dxfId="8" priority="2" stopIfTrue="1"/>
  </conditionalFormatting>
  <conditionalFormatting sqref="C7:C20">
    <cfRule type="duplicateValues" dxfId="7" priority="13" stopIfTrue="1"/>
  </conditionalFormatting>
  <conditionalFormatting sqref="C37:C38">
    <cfRule type="duplicateValues" dxfId="6" priority="1" stopIfTrue="1"/>
  </conditionalFormatting>
  <conditionalFormatting sqref="C21:C33 C35:C36">
    <cfRule type="duplicateValues" dxfId="5" priority="21" stopIfTrue="1"/>
  </conditionalFormatting>
  <pageMargins left="0.23622047244094491" right="0.23622047244094491" top="0.74803149606299213" bottom="0.74803149606299213" header="0.31496062992125984" footer="0.31496062992125984"/>
  <pageSetup paperSize="9" scale="59" fitToHeight="0" orientation="landscape"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O43"/>
  <sheetViews>
    <sheetView topLeftCell="A31" zoomScale="130" zoomScaleNormal="130" workbookViewId="0">
      <selection activeCell="K42" sqref="K42"/>
    </sheetView>
  </sheetViews>
  <sheetFormatPr defaultColWidth="9.140625" defaultRowHeight="11.25" x14ac:dyDescent="0.2"/>
  <cols>
    <col min="1" max="1" width="6.42578125" style="44" customWidth="1"/>
    <col min="2" max="2" width="26.85546875" style="44" customWidth="1"/>
    <col min="3" max="3" width="17.5703125" style="45" customWidth="1"/>
    <col min="4" max="4" width="11.28515625" style="45" customWidth="1"/>
    <col min="5" max="5" width="12.140625" style="45" bestFit="1" customWidth="1"/>
    <col min="6" max="6" width="23" style="45" customWidth="1"/>
    <col min="7" max="7" width="14" style="45" customWidth="1"/>
    <col min="8" max="10" width="10.7109375" style="45" customWidth="1"/>
    <col min="11" max="12" width="13.140625" style="84" customWidth="1"/>
    <col min="13" max="13" width="14.85546875" style="85" customWidth="1"/>
    <col min="14" max="14" width="14.85546875" style="86" customWidth="1"/>
    <col min="15" max="15" width="14.85546875" style="87" customWidth="1"/>
    <col min="16" max="16384" width="9.140625" style="44"/>
  </cols>
  <sheetData>
    <row r="1" spans="1:15" s="36" customFormat="1" x14ac:dyDescent="0.2">
      <c r="C1" s="37"/>
      <c r="D1" s="37"/>
      <c r="E1" s="37"/>
      <c r="F1" s="37"/>
      <c r="G1" s="37"/>
      <c r="H1" s="37"/>
      <c r="I1" s="37"/>
      <c r="J1" s="37"/>
      <c r="K1" s="69"/>
      <c r="L1" s="69"/>
      <c r="M1" s="70"/>
      <c r="N1" s="71"/>
      <c r="O1" s="72"/>
    </row>
    <row r="2" spans="1:15" s="36" customFormat="1" ht="27" customHeight="1" x14ac:dyDescent="0.3">
      <c r="A2" s="213" t="s">
        <v>272</v>
      </c>
      <c r="B2" s="8"/>
      <c r="D2" s="37"/>
      <c r="E2" s="37"/>
      <c r="F2" s="37"/>
      <c r="G2" s="37"/>
      <c r="H2" s="37"/>
      <c r="I2" s="37"/>
      <c r="J2" s="37"/>
      <c r="K2" s="69"/>
      <c r="L2" s="69"/>
      <c r="M2" s="70"/>
      <c r="N2" s="71"/>
      <c r="O2" s="72"/>
    </row>
    <row r="3" spans="1:15" s="36" customFormat="1" ht="23.25" customHeight="1" thickBot="1" x14ac:dyDescent="0.25">
      <c r="C3" s="37"/>
      <c r="D3" s="37"/>
      <c r="E3" s="37"/>
      <c r="F3" s="37"/>
      <c r="G3" s="37"/>
      <c r="H3" s="37"/>
      <c r="I3" s="37"/>
      <c r="J3" s="37"/>
      <c r="K3" s="69"/>
      <c r="L3" s="69"/>
      <c r="M3" s="70"/>
      <c r="N3" s="71"/>
      <c r="O3" s="72"/>
    </row>
    <row r="4" spans="1:15" s="38" customFormat="1" ht="34.5" thickBot="1" x14ac:dyDescent="0.3">
      <c r="A4" s="123" t="s">
        <v>10</v>
      </c>
      <c r="B4" s="124" t="s">
        <v>24</v>
      </c>
      <c r="C4" s="125" t="s">
        <v>25</v>
      </c>
      <c r="D4" s="125" t="s">
        <v>26</v>
      </c>
      <c r="E4" s="125" t="s">
        <v>27</v>
      </c>
      <c r="F4" s="125" t="s">
        <v>28</v>
      </c>
      <c r="G4" s="125" t="s">
        <v>46</v>
      </c>
      <c r="H4" s="125" t="s">
        <v>29</v>
      </c>
      <c r="I4" s="125" t="s">
        <v>47</v>
      </c>
      <c r="J4" s="125" t="s">
        <v>31</v>
      </c>
      <c r="K4" s="125" t="s">
        <v>391</v>
      </c>
      <c r="L4" s="125" t="s">
        <v>48</v>
      </c>
      <c r="M4" s="126" t="s">
        <v>49</v>
      </c>
      <c r="N4" s="126" t="s">
        <v>50</v>
      </c>
      <c r="O4" s="127" t="s">
        <v>51</v>
      </c>
    </row>
    <row r="5" spans="1:15" s="77" customFormat="1" ht="12" thickBot="1" x14ac:dyDescent="0.3">
      <c r="A5" s="73" t="s">
        <v>35</v>
      </c>
      <c r="B5" s="74" t="s">
        <v>11</v>
      </c>
      <c r="C5" s="74" t="s">
        <v>12</v>
      </c>
      <c r="D5" s="74" t="s">
        <v>36</v>
      </c>
      <c r="E5" s="74" t="s">
        <v>37</v>
      </c>
      <c r="F5" s="74" t="s">
        <v>38</v>
      </c>
      <c r="G5" s="74" t="s">
        <v>39</v>
      </c>
      <c r="H5" s="74" t="s">
        <v>40</v>
      </c>
      <c r="I5" s="74" t="s">
        <v>41</v>
      </c>
      <c r="J5" s="74" t="s">
        <v>42</v>
      </c>
      <c r="K5" s="75" t="s">
        <v>43</v>
      </c>
      <c r="L5" s="75" t="s">
        <v>44</v>
      </c>
      <c r="M5" s="74" t="s">
        <v>52</v>
      </c>
      <c r="N5" s="74" t="s">
        <v>53</v>
      </c>
      <c r="O5" s="76" t="s">
        <v>54</v>
      </c>
    </row>
    <row r="6" spans="1:15" s="41" customFormat="1" ht="18" customHeight="1" x14ac:dyDescent="0.2">
      <c r="A6" s="39">
        <v>1</v>
      </c>
      <c r="B6" s="55" t="s">
        <v>57</v>
      </c>
      <c r="C6" s="56" t="s">
        <v>99</v>
      </c>
      <c r="D6" s="259" t="s">
        <v>58</v>
      </c>
      <c r="E6" s="57" t="s">
        <v>59</v>
      </c>
      <c r="F6" s="55" t="s">
        <v>61</v>
      </c>
      <c r="G6" s="40">
        <v>2008</v>
      </c>
      <c r="H6" s="57">
        <v>77</v>
      </c>
      <c r="I6" s="79"/>
      <c r="J6" s="79"/>
      <c r="K6" s="289">
        <v>15507.86</v>
      </c>
      <c r="L6" s="80"/>
      <c r="M6" s="247">
        <v>0</v>
      </c>
      <c r="N6" s="248">
        <f>M6*0.1</f>
        <v>0</v>
      </c>
      <c r="O6" s="249">
        <f>ROUND(M6+N6,2)</f>
        <v>0</v>
      </c>
    </row>
    <row r="7" spans="1:15" s="41" customFormat="1" ht="18" customHeight="1" x14ac:dyDescent="0.2">
      <c r="A7" s="42">
        <v>2</v>
      </c>
      <c r="B7" s="55" t="s">
        <v>57</v>
      </c>
      <c r="C7" s="56" t="s">
        <v>100</v>
      </c>
      <c r="D7" s="259" t="s">
        <v>60</v>
      </c>
      <c r="E7" s="57" t="s">
        <v>59</v>
      </c>
      <c r="F7" s="55" t="s">
        <v>61</v>
      </c>
      <c r="G7" s="40">
        <v>2008</v>
      </c>
      <c r="H7" s="57">
        <v>77</v>
      </c>
      <c r="I7" s="81"/>
      <c r="J7" s="81"/>
      <c r="K7" s="290">
        <v>15508</v>
      </c>
      <c r="L7" s="82"/>
      <c r="M7" s="250">
        <v>0</v>
      </c>
      <c r="N7" s="248">
        <f t="shared" ref="N7:N35" si="0">M7*0.1</f>
        <v>0</v>
      </c>
      <c r="O7" s="249">
        <f t="shared" ref="O7:O35" si="1">ROUND(M7+N7,2)</f>
        <v>0</v>
      </c>
    </row>
    <row r="8" spans="1:15" s="41" customFormat="1" ht="18" customHeight="1" x14ac:dyDescent="0.2">
      <c r="A8" s="42">
        <v>3</v>
      </c>
      <c r="B8" s="55" t="s">
        <v>57</v>
      </c>
      <c r="C8" s="56" t="s">
        <v>101</v>
      </c>
      <c r="D8" s="259" t="s">
        <v>62</v>
      </c>
      <c r="E8" s="57" t="s">
        <v>59</v>
      </c>
      <c r="F8" s="55" t="s">
        <v>64</v>
      </c>
      <c r="G8" s="40">
        <v>2014</v>
      </c>
      <c r="H8" s="57">
        <v>110</v>
      </c>
      <c r="I8" s="81"/>
      <c r="J8" s="81"/>
      <c r="K8" s="290">
        <v>26634.15</v>
      </c>
      <c r="L8" s="82"/>
      <c r="M8" s="250">
        <v>0</v>
      </c>
      <c r="N8" s="248">
        <f t="shared" si="0"/>
        <v>0</v>
      </c>
      <c r="O8" s="249">
        <f t="shared" si="1"/>
        <v>0</v>
      </c>
    </row>
    <row r="9" spans="1:15" s="41" customFormat="1" ht="18" customHeight="1" x14ac:dyDescent="0.2">
      <c r="A9" s="42">
        <v>4</v>
      </c>
      <c r="B9" s="55" t="s">
        <v>57</v>
      </c>
      <c r="C9" s="56" t="s">
        <v>102</v>
      </c>
      <c r="D9" s="259" t="s">
        <v>63</v>
      </c>
      <c r="E9" s="57" t="s">
        <v>59</v>
      </c>
      <c r="F9" s="55" t="s">
        <v>61</v>
      </c>
      <c r="G9" s="40">
        <v>2012</v>
      </c>
      <c r="H9" s="57">
        <v>77</v>
      </c>
      <c r="I9" s="81"/>
      <c r="J9" s="81"/>
      <c r="K9" s="290">
        <v>18728.25</v>
      </c>
      <c r="L9" s="82"/>
      <c r="M9" s="250">
        <v>0</v>
      </c>
      <c r="N9" s="248">
        <f t="shared" si="0"/>
        <v>0</v>
      </c>
      <c r="O9" s="249">
        <f t="shared" si="1"/>
        <v>0</v>
      </c>
    </row>
    <row r="10" spans="1:15" s="41" customFormat="1" ht="18" customHeight="1" x14ac:dyDescent="0.2">
      <c r="A10" s="42">
        <v>5</v>
      </c>
      <c r="B10" s="55" t="s">
        <v>57</v>
      </c>
      <c r="C10" s="56" t="s">
        <v>103</v>
      </c>
      <c r="D10" s="259" t="s">
        <v>65</v>
      </c>
      <c r="E10" s="57" t="s">
        <v>59</v>
      </c>
      <c r="F10" s="55" t="s">
        <v>61</v>
      </c>
      <c r="G10" s="40">
        <v>2014</v>
      </c>
      <c r="H10" s="57">
        <v>77</v>
      </c>
      <c r="I10" s="81"/>
      <c r="J10" s="81"/>
      <c r="K10" s="291">
        <v>18728.25</v>
      </c>
      <c r="L10" s="82"/>
      <c r="M10" s="250">
        <v>0</v>
      </c>
      <c r="N10" s="248">
        <f t="shared" si="0"/>
        <v>0</v>
      </c>
      <c r="O10" s="249">
        <f t="shared" si="1"/>
        <v>0</v>
      </c>
    </row>
    <row r="11" spans="1:15" s="41" customFormat="1" ht="18" customHeight="1" x14ac:dyDescent="0.2">
      <c r="A11" s="42">
        <v>6</v>
      </c>
      <c r="B11" s="55" t="s">
        <v>57</v>
      </c>
      <c r="C11" s="56" t="s">
        <v>104</v>
      </c>
      <c r="D11" s="259" t="s">
        <v>66</v>
      </c>
      <c r="E11" s="57" t="s">
        <v>59</v>
      </c>
      <c r="F11" s="55" t="s">
        <v>67</v>
      </c>
      <c r="G11" s="40">
        <v>2002</v>
      </c>
      <c r="H11" s="57">
        <v>66</v>
      </c>
      <c r="I11" s="81"/>
      <c r="J11" s="81"/>
      <c r="K11" s="290">
        <v>12756.12</v>
      </c>
      <c r="L11" s="82"/>
      <c r="M11" s="250">
        <v>0</v>
      </c>
      <c r="N11" s="248">
        <f t="shared" si="0"/>
        <v>0</v>
      </c>
      <c r="O11" s="249">
        <f t="shared" si="1"/>
        <v>0</v>
      </c>
    </row>
    <row r="12" spans="1:15" s="43" customFormat="1" ht="18" customHeight="1" x14ac:dyDescent="0.2">
      <c r="A12" s="42">
        <v>7</v>
      </c>
      <c r="B12" s="55" t="s">
        <v>57</v>
      </c>
      <c r="C12" s="56" t="s">
        <v>300</v>
      </c>
      <c r="D12" s="259" t="s">
        <v>298</v>
      </c>
      <c r="E12" s="57" t="s">
        <v>59</v>
      </c>
      <c r="F12" s="55" t="s">
        <v>301</v>
      </c>
      <c r="G12" s="40">
        <v>2019</v>
      </c>
      <c r="H12" s="62">
        <v>110</v>
      </c>
      <c r="I12" s="81"/>
      <c r="J12" s="81"/>
      <c r="K12" s="290">
        <v>24068.49</v>
      </c>
      <c r="L12" s="82"/>
      <c r="M12" s="250">
        <v>0</v>
      </c>
      <c r="N12" s="248">
        <f t="shared" si="0"/>
        <v>0</v>
      </c>
      <c r="O12" s="249">
        <f t="shared" si="1"/>
        <v>0</v>
      </c>
    </row>
    <row r="13" spans="1:15" s="43" customFormat="1" ht="18" customHeight="1" x14ac:dyDescent="0.2">
      <c r="A13" s="42">
        <v>8</v>
      </c>
      <c r="B13" s="55" t="s">
        <v>57</v>
      </c>
      <c r="C13" s="56" t="s">
        <v>105</v>
      </c>
      <c r="D13" s="259" t="s">
        <v>68</v>
      </c>
      <c r="E13" s="57" t="s">
        <v>59</v>
      </c>
      <c r="F13" s="55" t="s">
        <v>312</v>
      </c>
      <c r="G13" s="40">
        <v>2010</v>
      </c>
      <c r="H13" s="61">
        <v>103</v>
      </c>
      <c r="I13" s="81"/>
      <c r="J13" s="81"/>
      <c r="K13" s="290">
        <v>21329.75</v>
      </c>
      <c r="L13" s="82"/>
      <c r="M13" s="250">
        <v>0</v>
      </c>
      <c r="N13" s="248">
        <f t="shared" si="0"/>
        <v>0</v>
      </c>
      <c r="O13" s="249">
        <f t="shared" si="1"/>
        <v>0</v>
      </c>
    </row>
    <row r="14" spans="1:15" s="43" customFormat="1" ht="18" customHeight="1" x14ac:dyDescent="0.2">
      <c r="A14" s="42">
        <v>9</v>
      </c>
      <c r="B14" s="55" t="s">
        <v>57</v>
      </c>
      <c r="C14" s="56" t="s">
        <v>106</v>
      </c>
      <c r="D14" s="259" t="s">
        <v>69</v>
      </c>
      <c r="E14" s="57" t="s">
        <v>59</v>
      </c>
      <c r="F14" s="55" t="s">
        <v>70</v>
      </c>
      <c r="G14" s="40">
        <v>2003</v>
      </c>
      <c r="H14" s="61">
        <v>120</v>
      </c>
      <c r="I14" s="81"/>
      <c r="J14" s="81"/>
      <c r="K14" s="290">
        <v>32723.74</v>
      </c>
      <c r="L14" s="82"/>
      <c r="M14" s="250">
        <v>0</v>
      </c>
      <c r="N14" s="248">
        <f t="shared" si="0"/>
        <v>0</v>
      </c>
      <c r="O14" s="249">
        <f t="shared" si="1"/>
        <v>0</v>
      </c>
    </row>
    <row r="15" spans="1:15" s="43" customFormat="1" ht="18" customHeight="1" x14ac:dyDescent="0.2">
      <c r="A15" s="42">
        <v>10</v>
      </c>
      <c r="B15" s="55" t="s">
        <v>57</v>
      </c>
      <c r="C15" s="56" t="s">
        <v>107</v>
      </c>
      <c r="D15" s="259" t="s">
        <v>71</v>
      </c>
      <c r="E15" s="57" t="s">
        <v>59</v>
      </c>
      <c r="F15" s="55" t="s">
        <v>61</v>
      </c>
      <c r="G15" s="78">
        <v>2001</v>
      </c>
      <c r="H15" s="94">
        <v>77</v>
      </c>
      <c r="I15" s="81"/>
      <c r="J15" s="81"/>
      <c r="K15" s="290">
        <v>15635.15</v>
      </c>
      <c r="L15" s="83"/>
      <c r="M15" s="250">
        <v>0</v>
      </c>
      <c r="N15" s="248">
        <f t="shared" si="0"/>
        <v>0</v>
      </c>
      <c r="O15" s="249">
        <f t="shared" si="1"/>
        <v>0</v>
      </c>
    </row>
    <row r="16" spans="1:15" s="43" customFormat="1" ht="18" customHeight="1" x14ac:dyDescent="0.2">
      <c r="A16" s="42">
        <v>11</v>
      </c>
      <c r="B16" s="55" t="s">
        <v>57</v>
      </c>
      <c r="C16" s="56" t="s">
        <v>108</v>
      </c>
      <c r="D16" s="259" t="s">
        <v>72</v>
      </c>
      <c r="E16" s="57" t="s">
        <v>59</v>
      </c>
      <c r="F16" s="55" t="s">
        <v>61</v>
      </c>
      <c r="G16" s="78">
        <v>2002</v>
      </c>
      <c r="H16" s="61">
        <v>77</v>
      </c>
      <c r="I16" s="81"/>
      <c r="J16" s="81"/>
      <c r="K16" s="290">
        <v>15635.15</v>
      </c>
      <c r="L16" s="82"/>
      <c r="M16" s="250">
        <v>0</v>
      </c>
      <c r="N16" s="248">
        <f t="shared" si="0"/>
        <v>0</v>
      </c>
      <c r="O16" s="249">
        <f t="shared" si="1"/>
        <v>0</v>
      </c>
    </row>
    <row r="17" spans="1:15" s="43" customFormat="1" ht="18" customHeight="1" x14ac:dyDescent="0.2">
      <c r="A17" s="42">
        <v>12</v>
      </c>
      <c r="B17" s="55" t="s">
        <v>57</v>
      </c>
      <c r="C17" s="56" t="s">
        <v>319</v>
      </c>
      <c r="D17" s="259" t="s">
        <v>320</v>
      </c>
      <c r="E17" s="57" t="s">
        <v>59</v>
      </c>
      <c r="F17" s="55" t="s">
        <v>331</v>
      </c>
      <c r="G17" s="78">
        <v>2022</v>
      </c>
      <c r="H17" s="61">
        <v>75</v>
      </c>
      <c r="I17" s="81"/>
      <c r="J17" s="81"/>
      <c r="K17" s="290">
        <v>25682.53</v>
      </c>
      <c r="L17" s="82"/>
      <c r="M17" s="250">
        <v>0</v>
      </c>
      <c r="N17" s="248">
        <f t="shared" si="0"/>
        <v>0</v>
      </c>
      <c r="O17" s="249">
        <f t="shared" si="1"/>
        <v>0</v>
      </c>
    </row>
    <row r="18" spans="1:15" s="43" customFormat="1" ht="18" customHeight="1" x14ac:dyDescent="0.2">
      <c r="A18" s="42">
        <v>13</v>
      </c>
      <c r="B18" s="55" t="s">
        <v>57</v>
      </c>
      <c r="C18" s="56" t="s">
        <v>109</v>
      </c>
      <c r="D18" s="259" t="s">
        <v>73</v>
      </c>
      <c r="E18" s="57" t="s">
        <v>59</v>
      </c>
      <c r="F18" s="55" t="s">
        <v>67</v>
      </c>
      <c r="G18" s="78">
        <v>2007</v>
      </c>
      <c r="H18" s="61">
        <v>66</v>
      </c>
      <c r="I18" s="81"/>
      <c r="J18" s="81"/>
      <c r="K18" s="290">
        <v>13272.02</v>
      </c>
      <c r="L18" s="82"/>
      <c r="M18" s="250">
        <v>0</v>
      </c>
      <c r="N18" s="248">
        <f t="shared" si="0"/>
        <v>0</v>
      </c>
      <c r="O18" s="249">
        <f t="shared" si="1"/>
        <v>0</v>
      </c>
    </row>
    <row r="19" spans="1:15" s="43" customFormat="1" ht="18" customHeight="1" x14ac:dyDescent="0.2">
      <c r="A19" s="42">
        <v>14</v>
      </c>
      <c r="B19" s="55" t="s">
        <v>57</v>
      </c>
      <c r="C19" s="56" t="s">
        <v>110</v>
      </c>
      <c r="D19" s="259" t="s">
        <v>74</v>
      </c>
      <c r="E19" s="57" t="s">
        <v>59</v>
      </c>
      <c r="F19" s="55" t="s">
        <v>75</v>
      </c>
      <c r="G19" s="78">
        <v>2008</v>
      </c>
      <c r="H19" s="57">
        <v>148</v>
      </c>
      <c r="I19" s="81"/>
      <c r="J19" s="81"/>
      <c r="K19" s="290">
        <v>32355.43</v>
      </c>
      <c r="L19" s="83"/>
      <c r="M19" s="250">
        <v>0</v>
      </c>
      <c r="N19" s="248">
        <f t="shared" si="0"/>
        <v>0</v>
      </c>
      <c r="O19" s="249">
        <f t="shared" si="1"/>
        <v>0</v>
      </c>
    </row>
    <row r="20" spans="1:15" s="43" customFormat="1" ht="18" customHeight="1" x14ac:dyDescent="0.2">
      <c r="A20" s="42">
        <v>15</v>
      </c>
      <c r="B20" s="55" t="s">
        <v>57</v>
      </c>
      <c r="C20" s="56" t="s">
        <v>111</v>
      </c>
      <c r="D20" s="259" t="s">
        <v>76</v>
      </c>
      <c r="E20" s="57" t="s">
        <v>59</v>
      </c>
      <c r="F20" s="55" t="s">
        <v>77</v>
      </c>
      <c r="G20" s="78">
        <v>2008</v>
      </c>
      <c r="H20" s="64">
        <v>70</v>
      </c>
      <c r="I20" s="81"/>
      <c r="J20" s="81"/>
      <c r="K20" s="290">
        <v>13920.23</v>
      </c>
      <c r="L20" s="82"/>
      <c r="M20" s="250">
        <v>0</v>
      </c>
      <c r="N20" s="248">
        <f t="shared" si="0"/>
        <v>0</v>
      </c>
      <c r="O20" s="249">
        <f t="shared" si="1"/>
        <v>0</v>
      </c>
    </row>
    <row r="21" spans="1:15" s="43" customFormat="1" ht="18" customHeight="1" x14ac:dyDescent="0.2">
      <c r="A21" s="42">
        <v>16</v>
      </c>
      <c r="B21" s="55" t="s">
        <v>57</v>
      </c>
      <c r="C21" s="56" t="s">
        <v>112</v>
      </c>
      <c r="D21" s="259" t="s">
        <v>78</v>
      </c>
      <c r="E21" s="57" t="s">
        <v>59</v>
      </c>
      <c r="F21" s="55" t="s">
        <v>79</v>
      </c>
      <c r="G21" s="78">
        <v>2006</v>
      </c>
      <c r="H21" s="64">
        <v>103</v>
      </c>
      <c r="I21" s="81"/>
      <c r="J21" s="81"/>
      <c r="K21" s="290">
        <v>27515.83</v>
      </c>
      <c r="L21" s="82"/>
      <c r="M21" s="250">
        <v>0</v>
      </c>
      <c r="N21" s="248">
        <f t="shared" si="0"/>
        <v>0</v>
      </c>
      <c r="O21" s="249">
        <f t="shared" si="1"/>
        <v>0</v>
      </c>
    </row>
    <row r="22" spans="1:15" s="43" customFormat="1" ht="18" customHeight="1" x14ac:dyDescent="0.2">
      <c r="A22" s="42">
        <v>17</v>
      </c>
      <c r="B22" s="55" t="s">
        <v>57</v>
      </c>
      <c r="C22" s="56" t="s">
        <v>113</v>
      </c>
      <c r="D22" s="259" t="s">
        <v>80</v>
      </c>
      <c r="E22" s="57" t="s">
        <v>59</v>
      </c>
      <c r="F22" s="55" t="s">
        <v>79</v>
      </c>
      <c r="G22" s="78">
        <v>2006</v>
      </c>
      <c r="H22" s="57">
        <v>103</v>
      </c>
      <c r="I22" s="81"/>
      <c r="J22" s="81"/>
      <c r="K22" s="290">
        <v>27515.83</v>
      </c>
      <c r="L22" s="82"/>
      <c r="M22" s="250">
        <v>0</v>
      </c>
      <c r="N22" s="248">
        <f t="shared" si="0"/>
        <v>0</v>
      </c>
      <c r="O22" s="249">
        <f t="shared" si="1"/>
        <v>0</v>
      </c>
    </row>
    <row r="23" spans="1:15" s="43" customFormat="1" ht="18" customHeight="1" x14ac:dyDescent="0.2">
      <c r="A23" s="42">
        <v>18</v>
      </c>
      <c r="B23" s="55" t="s">
        <v>57</v>
      </c>
      <c r="C23" s="56" t="s">
        <v>114</v>
      </c>
      <c r="D23" s="259" t="s">
        <v>81</v>
      </c>
      <c r="E23" s="57" t="s">
        <v>59</v>
      </c>
      <c r="F23" s="55" t="s">
        <v>82</v>
      </c>
      <c r="G23" s="78">
        <v>2006</v>
      </c>
      <c r="H23" s="57">
        <v>110</v>
      </c>
      <c r="I23" s="81"/>
      <c r="J23" s="81"/>
      <c r="K23" s="290">
        <v>19494.330000000002</v>
      </c>
      <c r="L23" s="82"/>
      <c r="M23" s="250">
        <v>0</v>
      </c>
      <c r="N23" s="248">
        <f t="shared" si="0"/>
        <v>0</v>
      </c>
      <c r="O23" s="249">
        <f t="shared" si="1"/>
        <v>0</v>
      </c>
    </row>
    <row r="24" spans="1:15" s="43" customFormat="1" ht="18" customHeight="1" x14ac:dyDescent="0.2">
      <c r="A24" s="42">
        <v>19</v>
      </c>
      <c r="B24" s="55" t="s">
        <v>57</v>
      </c>
      <c r="C24" s="56" t="s">
        <v>115</v>
      </c>
      <c r="D24" s="259" t="s">
        <v>83</v>
      </c>
      <c r="E24" s="57" t="s">
        <v>59</v>
      </c>
      <c r="F24" s="55" t="s">
        <v>82</v>
      </c>
      <c r="G24" s="78">
        <v>2012</v>
      </c>
      <c r="H24" s="57">
        <v>110</v>
      </c>
      <c r="I24" s="81"/>
      <c r="J24" s="81"/>
      <c r="K24" s="290">
        <v>19750.61</v>
      </c>
      <c r="L24" s="82"/>
      <c r="M24" s="250">
        <v>0</v>
      </c>
      <c r="N24" s="248">
        <f t="shared" si="0"/>
        <v>0</v>
      </c>
      <c r="O24" s="249">
        <f t="shared" si="1"/>
        <v>0</v>
      </c>
    </row>
    <row r="25" spans="1:15" s="43" customFormat="1" ht="18" customHeight="1" x14ac:dyDescent="0.2">
      <c r="A25" s="42">
        <v>20</v>
      </c>
      <c r="B25" s="55" t="s">
        <v>57</v>
      </c>
      <c r="C25" s="56" t="s">
        <v>116</v>
      </c>
      <c r="D25" s="259" t="s">
        <v>84</v>
      </c>
      <c r="E25" s="57" t="s">
        <v>85</v>
      </c>
      <c r="F25" s="55" t="s">
        <v>79</v>
      </c>
      <c r="G25" s="78">
        <v>2012</v>
      </c>
      <c r="H25" s="78">
        <v>103</v>
      </c>
      <c r="I25" s="81"/>
      <c r="J25" s="61">
        <v>2300</v>
      </c>
      <c r="K25" s="290">
        <v>23578.47</v>
      </c>
      <c r="L25" s="82"/>
      <c r="M25" s="250">
        <v>0</v>
      </c>
      <c r="N25" s="248">
        <f t="shared" si="0"/>
        <v>0</v>
      </c>
      <c r="O25" s="249">
        <f t="shared" si="1"/>
        <v>0</v>
      </c>
    </row>
    <row r="26" spans="1:15" s="43" customFormat="1" ht="18" customHeight="1" x14ac:dyDescent="0.2">
      <c r="A26" s="42">
        <v>21</v>
      </c>
      <c r="B26" s="55" t="s">
        <v>57</v>
      </c>
      <c r="C26" s="56" t="s">
        <v>117</v>
      </c>
      <c r="D26" s="259" t="s">
        <v>86</v>
      </c>
      <c r="E26" s="57" t="s">
        <v>85</v>
      </c>
      <c r="F26" s="55" t="s">
        <v>82</v>
      </c>
      <c r="G26" s="78">
        <v>2012</v>
      </c>
      <c r="H26" s="78">
        <v>110</v>
      </c>
      <c r="I26" s="81"/>
      <c r="J26" s="61">
        <v>2300</v>
      </c>
      <c r="K26" s="290">
        <v>23578.47</v>
      </c>
      <c r="L26" s="82"/>
      <c r="M26" s="250">
        <v>0</v>
      </c>
      <c r="N26" s="248">
        <f t="shared" si="0"/>
        <v>0</v>
      </c>
      <c r="O26" s="249">
        <f t="shared" si="1"/>
        <v>0</v>
      </c>
    </row>
    <row r="27" spans="1:15" s="43" customFormat="1" ht="18" customHeight="1" x14ac:dyDescent="0.2">
      <c r="A27" s="42">
        <v>22</v>
      </c>
      <c r="B27" s="55" t="s">
        <v>57</v>
      </c>
      <c r="C27" s="56" t="s">
        <v>118</v>
      </c>
      <c r="D27" s="259" t="s">
        <v>87</v>
      </c>
      <c r="E27" s="57" t="s">
        <v>85</v>
      </c>
      <c r="F27" s="55" t="s">
        <v>88</v>
      </c>
      <c r="G27" s="40">
        <v>2013</v>
      </c>
      <c r="H27" s="78">
        <v>125</v>
      </c>
      <c r="I27" s="81"/>
      <c r="J27" s="61">
        <v>15000</v>
      </c>
      <c r="K27" s="290">
        <v>43254.63</v>
      </c>
      <c r="L27" s="82"/>
      <c r="M27" s="250">
        <v>0</v>
      </c>
      <c r="N27" s="248">
        <f t="shared" si="0"/>
        <v>0</v>
      </c>
      <c r="O27" s="249">
        <f t="shared" si="1"/>
        <v>0</v>
      </c>
    </row>
    <row r="28" spans="1:15" s="43" customFormat="1" ht="18" customHeight="1" x14ac:dyDescent="0.2">
      <c r="A28" s="42">
        <v>23</v>
      </c>
      <c r="B28" s="55" t="s">
        <v>57</v>
      </c>
      <c r="C28" s="56" t="s">
        <v>119</v>
      </c>
      <c r="D28" s="259" t="s">
        <v>89</v>
      </c>
      <c r="E28" s="57" t="s">
        <v>85</v>
      </c>
      <c r="F28" s="55" t="s">
        <v>90</v>
      </c>
      <c r="G28" s="78">
        <v>2014</v>
      </c>
      <c r="H28" s="78">
        <v>120</v>
      </c>
      <c r="I28" s="81"/>
      <c r="J28" s="61">
        <v>2820</v>
      </c>
      <c r="K28" s="290">
        <v>27620.55</v>
      </c>
      <c r="L28" s="82"/>
      <c r="M28" s="250">
        <v>0</v>
      </c>
      <c r="N28" s="248">
        <f t="shared" si="0"/>
        <v>0</v>
      </c>
      <c r="O28" s="249">
        <f t="shared" si="1"/>
        <v>0</v>
      </c>
    </row>
    <row r="29" spans="1:15" s="43" customFormat="1" ht="18" customHeight="1" x14ac:dyDescent="0.2">
      <c r="A29" s="42">
        <v>24</v>
      </c>
      <c r="B29" s="55" t="s">
        <v>57</v>
      </c>
      <c r="C29" s="56" t="s">
        <v>120</v>
      </c>
      <c r="D29" s="259" t="s">
        <v>91</v>
      </c>
      <c r="E29" s="57" t="s">
        <v>85</v>
      </c>
      <c r="F29" s="55" t="s">
        <v>82</v>
      </c>
      <c r="G29" s="78">
        <v>2014</v>
      </c>
      <c r="H29" s="78">
        <v>103</v>
      </c>
      <c r="I29" s="81"/>
      <c r="J29" s="61">
        <v>2280</v>
      </c>
      <c r="K29" s="290">
        <v>20404.939999999999</v>
      </c>
      <c r="L29" s="82"/>
      <c r="M29" s="250">
        <v>0</v>
      </c>
      <c r="N29" s="248">
        <f t="shared" si="0"/>
        <v>0</v>
      </c>
      <c r="O29" s="249">
        <f t="shared" si="1"/>
        <v>0</v>
      </c>
    </row>
    <row r="30" spans="1:15" s="43" customFormat="1" ht="18" customHeight="1" x14ac:dyDescent="0.2">
      <c r="A30" s="42">
        <v>25</v>
      </c>
      <c r="B30" s="55" t="s">
        <v>57</v>
      </c>
      <c r="C30" s="56" t="s">
        <v>121</v>
      </c>
      <c r="D30" s="259" t="s">
        <v>92</v>
      </c>
      <c r="E30" s="57" t="s">
        <v>85</v>
      </c>
      <c r="F30" s="55" t="s">
        <v>82</v>
      </c>
      <c r="G30" s="78">
        <v>2014</v>
      </c>
      <c r="H30" s="78">
        <v>103</v>
      </c>
      <c r="I30" s="81"/>
      <c r="J30" s="61">
        <v>2280</v>
      </c>
      <c r="K30" s="290">
        <v>20404.939999999999</v>
      </c>
      <c r="L30" s="82"/>
      <c r="M30" s="250">
        <v>0</v>
      </c>
      <c r="N30" s="248">
        <f t="shared" si="0"/>
        <v>0</v>
      </c>
      <c r="O30" s="249">
        <f t="shared" si="1"/>
        <v>0</v>
      </c>
    </row>
    <row r="31" spans="1:15" s="43" customFormat="1" ht="18" customHeight="1" x14ac:dyDescent="0.2">
      <c r="A31" s="42">
        <v>26</v>
      </c>
      <c r="B31" s="55" t="s">
        <v>57</v>
      </c>
      <c r="C31" s="56" t="s">
        <v>122</v>
      </c>
      <c r="D31" s="259" t="s">
        <v>93</v>
      </c>
      <c r="E31" s="57" t="s">
        <v>85</v>
      </c>
      <c r="F31" s="55" t="s">
        <v>94</v>
      </c>
      <c r="G31" s="78">
        <v>2015</v>
      </c>
      <c r="H31" s="78">
        <v>100</v>
      </c>
      <c r="I31" s="81"/>
      <c r="J31" s="61">
        <v>2047</v>
      </c>
      <c r="K31" s="290">
        <v>24828.06</v>
      </c>
      <c r="L31" s="82"/>
      <c r="M31" s="250">
        <v>0</v>
      </c>
      <c r="N31" s="248">
        <f t="shared" si="0"/>
        <v>0</v>
      </c>
      <c r="O31" s="249">
        <f t="shared" si="1"/>
        <v>0</v>
      </c>
    </row>
    <row r="32" spans="1:15" s="43" customFormat="1" ht="18" customHeight="1" x14ac:dyDescent="0.2">
      <c r="A32" s="42">
        <v>27</v>
      </c>
      <c r="B32" s="55" t="s">
        <v>57</v>
      </c>
      <c r="C32" s="56" t="s">
        <v>123</v>
      </c>
      <c r="D32" s="259" t="s">
        <v>95</v>
      </c>
      <c r="E32" s="57" t="s">
        <v>85</v>
      </c>
      <c r="F32" s="55" t="s">
        <v>79</v>
      </c>
      <c r="G32" s="78">
        <v>2016</v>
      </c>
      <c r="H32" s="78">
        <v>110</v>
      </c>
      <c r="I32" s="81"/>
      <c r="J32" s="61">
        <v>2171</v>
      </c>
      <c r="K32" s="290">
        <v>20286.419999999998</v>
      </c>
      <c r="L32" s="82"/>
      <c r="M32" s="250">
        <v>0</v>
      </c>
      <c r="N32" s="248">
        <f t="shared" si="0"/>
        <v>0</v>
      </c>
      <c r="O32" s="249">
        <f t="shared" si="1"/>
        <v>0</v>
      </c>
    </row>
    <row r="33" spans="1:15" s="43" customFormat="1" ht="18" customHeight="1" x14ac:dyDescent="0.2">
      <c r="A33" s="42">
        <v>28</v>
      </c>
      <c r="B33" s="55" t="s">
        <v>57</v>
      </c>
      <c r="C33" s="56" t="s">
        <v>124</v>
      </c>
      <c r="D33" s="259" t="s">
        <v>96</v>
      </c>
      <c r="E33" s="57" t="s">
        <v>97</v>
      </c>
      <c r="F33" s="55" t="s">
        <v>98</v>
      </c>
      <c r="G33" s="78">
        <v>2017</v>
      </c>
      <c r="H33" s="78">
        <v>3.3</v>
      </c>
      <c r="I33" s="81" t="s">
        <v>125</v>
      </c>
      <c r="J33" s="81"/>
      <c r="K33" s="290">
        <v>1930.32</v>
      </c>
      <c r="L33" s="82"/>
      <c r="M33" s="250">
        <v>0</v>
      </c>
      <c r="N33" s="248">
        <f t="shared" ref="N33:N34" si="2">M33*0.1</f>
        <v>0</v>
      </c>
      <c r="O33" s="249">
        <f t="shared" ref="O33:O34" si="3">ROUND(M33+N33,2)</f>
        <v>0</v>
      </c>
    </row>
    <row r="34" spans="1:15" s="43" customFormat="1" ht="18" customHeight="1" x14ac:dyDescent="0.2">
      <c r="A34" s="42">
        <v>29</v>
      </c>
      <c r="B34" s="55" t="s">
        <v>57</v>
      </c>
      <c r="C34" s="56" t="s">
        <v>302</v>
      </c>
      <c r="D34" s="259" t="s">
        <v>297</v>
      </c>
      <c r="E34" s="57" t="s">
        <v>59</v>
      </c>
      <c r="F34" s="55" t="s">
        <v>292</v>
      </c>
      <c r="G34" s="78">
        <v>2018</v>
      </c>
      <c r="H34" s="78">
        <v>110</v>
      </c>
      <c r="I34" s="81"/>
      <c r="J34" s="81"/>
      <c r="K34" s="290">
        <v>24552.13</v>
      </c>
      <c r="L34" s="82"/>
      <c r="M34" s="250">
        <v>0</v>
      </c>
      <c r="N34" s="248">
        <f t="shared" si="2"/>
        <v>0</v>
      </c>
      <c r="O34" s="249">
        <f t="shared" si="3"/>
        <v>0</v>
      </c>
    </row>
    <row r="35" spans="1:15" s="43" customFormat="1" ht="18" customHeight="1" x14ac:dyDescent="0.2">
      <c r="A35" s="42">
        <v>30</v>
      </c>
      <c r="B35" s="55" t="s">
        <v>57</v>
      </c>
      <c r="C35" s="56" t="s">
        <v>382</v>
      </c>
      <c r="D35" s="259"/>
      <c r="E35" s="57" t="s">
        <v>126</v>
      </c>
      <c r="F35" s="55" t="s">
        <v>127</v>
      </c>
      <c r="G35" s="78">
        <v>2001</v>
      </c>
      <c r="H35" s="78"/>
      <c r="I35" s="81"/>
      <c r="J35" s="81"/>
      <c r="K35" s="290">
        <v>35446.15</v>
      </c>
      <c r="L35" s="82"/>
      <c r="M35" s="250">
        <v>0</v>
      </c>
      <c r="N35" s="248">
        <f t="shared" si="0"/>
        <v>0</v>
      </c>
      <c r="O35" s="249">
        <f t="shared" si="1"/>
        <v>0</v>
      </c>
    </row>
    <row r="36" spans="1:15" s="43" customFormat="1" ht="18" customHeight="1" x14ac:dyDescent="0.2">
      <c r="A36" s="42">
        <v>31</v>
      </c>
      <c r="B36" s="55" t="s">
        <v>57</v>
      </c>
      <c r="C36" s="56" t="s">
        <v>335</v>
      </c>
      <c r="D36" s="259" t="s">
        <v>333</v>
      </c>
      <c r="E36" s="57" t="s">
        <v>59</v>
      </c>
      <c r="F36" s="55" t="s">
        <v>334</v>
      </c>
      <c r="G36" s="78">
        <v>2022</v>
      </c>
      <c r="H36" s="78">
        <v>85</v>
      </c>
      <c r="I36" s="81"/>
      <c r="J36" s="81"/>
      <c r="K36" s="290">
        <v>25553.96</v>
      </c>
      <c r="L36" s="82"/>
      <c r="M36" s="250">
        <v>0</v>
      </c>
      <c r="N36" s="248">
        <f t="shared" ref="N36" si="4">M36*0.1</f>
        <v>0</v>
      </c>
      <c r="O36" s="249">
        <f t="shared" ref="O36" si="5">ROUND(M36+N36,2)</f>
        <v>0</v>
      </c>
    </row>
    <row r="37" spans="1:15" s="43" customFormat="1" ht="18" customHeight="1" x14ac:dyDescent="0.2">
      <c r="A37" s="42">
        <v>32</v>
      </c>
      <c r="B37" s="55" t="s">
        <v>57</v>
      </c>
      <c r="C37" s="56" t="s">
        <v>326</v>
      </c>
      <c r="D37" s="259" t="s">
        <v>327</v>
      </c>
      <c r="E37" s="57" t="s">
        <v>329</v>
      </c>
      <c r="F37" s="55" t="s">
        <v>330</v>
      </c>
      <c r="G37" s="78">
        <v>2022</v>
      </c>
      <c r="H37" s="307">
        <v>0</v>
      </c>
      <c r="I37" s="308" t="s">
        <v>374</v>
      </c>
      <c r="J37" s="308"/>
      <c r="K37" s="290">
        <v>1579.4</v>
      </c>
      <c r="L37" s="82"/>
      <c r="M37" s="250">
        <v>0</v>
      </c>
      <c r="N37" s="248">
        <f t="shared" ref="N37" si="6">M37*0.1</f>
        <v>0</v>
      </c>
      <c r="O37" s="309">
        <f t="shared" ref="O37" si="7">ROUND(M37+N37,2)</f>
        <v>0</v>
      </c>
    </row>
    <row r="38" spans="1:15" ht="27.75" customHeight="1" x14ac:dyDescent="0.2">
      <c r="H38" s="388" t="s">
        <v>205</v>
      </c>
      <c r="I38" s="389"/>
      <c r="J38" s="390"/>
      <c r="K38" s="306">
        <f>SUM(K6:K37)</f>
        <v>689780.15999999992</v>
      </c>
      <c r="M38" s="391" t="s">
        <v>205</v>
      </c>
      <c r="N38" s="392"/>
      <c r="O38" s="310">
        <f>SUM(O6:O37)</f>
        <v>0</v>
      </c>
    </row>
    <row r="40" spans="1:15" ht="15.75" x14ac:dyDescent="0.25">
      <c r="A40" s="386" t="s">
        <v>267</v>
      </c>
      <c r="B40" s="386"/>
      <c r="C40" s="214"/>
    </row>
    <row r="41" spans="1:15" ht="18" customHeight="1" x14ac:dyDescent="0.2">
      <c r="A41" s="215" t="s">
        <v>273</v>
      </c>
      <c r="B41" s="216"/>
      <c r="C41" s="214"/>
    </row>
    <row r="42" spans="1:15" ht="15" customHeight="1" x14ac:dyDescent="0.2"/>
    <row r="43" spans="1:15" ht="37.5" customHeight="1" x14ac:dyDescent="0.2">
      <c r="A43" s="387" t="s">
        <v>293</v>
      </c>
      <c r="B43" s="387"/>
      <c r="C43" s="387"/>
    </row>
  </sheetData>
  <mergeCells count="4">
    <mergeCell ref="A40:B40"/>
    <mergeCell ref="A43:C43"/>
    <mergeCell ref="H38:J38"/>
    <mergeCell ref="M38:N38"/>
  </mergeCells>
  <conditionalFormatting sqref="C20:C32 C35">
    <cfRule type="duplicateValues" dxfId="4" priority="5" stopIfTrue="1"/>
  </conditionalFormatting>
  <conditionalFormatting sqref="C33:C34">
    <cfRule type="duplicateValues" dxfId="3" priority="3" stopIfTrue="1"/>
  </conditionalFormatting>
  <conditionalFormatting sqref="C6:C19">
    <cfRule type="duplicateValues" dxfId="2" priority="20" stopIfTrue="1"/>
  </conditionalFormatting>
  <conditionalFormatting sqref="C36">
    <cfRule type="duplicateValues" dxfId="1" priority="2" stopIfTrue="1"/>
  </conditionalFormatting>
  <conditionalFormatting sqref="C37">
    <cfRule type="duplicateValues" dxfId="0" priority="1" stopIfTrue="1"/>
  </conditionalFormatting>
  <pageMargins left="0.70866141732283472" right="0.70866141732283472" top="0.74803149606299213" bottom="0.74803149606299213" header="0.31496062992125984" footer="0.31496062992125984"/>
  <pageSetup paperSize="9" scale="60" fitToHeight="0" orientation="landscape"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2:S34"/>
  <sheetViews>
    <sheetView workbookViewId="0">
      <selection activeCell="A33" sqref="A33:G33"/>
    </sheetView>
  </sheetViews>
  <sheetFormatPr defaultRowHeight="15" x14ac:dyDescent="0.25"/>
  <cols>
    <col min="2" max="2" width="32.7109375" customWidth="1"/>
    <col min="3" max="3" width="15" customWidth="1"/>
    <col min="4" max="4" width="24.140625" style="92" customWidth="1"/>
    <col min="5" max="5" width="16.42578125" customWidth="1"/>
    <col min="6" max="6" width="30.28515625" customWidth="1"/>
    <col min="7" max="8" width="12.140625" customWidth="1"/>
    <col min="9" max="9" width="25.42578125" customWidth="1"/>
    <col min="10" max="10" width="15.7109375" customWidth="1"/>
    <col min="11" max="11" width="30.5703125" customWidth="1"/>
    <col min="12" max="12" width="24.42578125" style="92" customWidth="1"/>
    <col min="13" max="13" width="43.7109375" customWidth="1"/>
    <col min="14" max="14" width="18.42578125" customWidth="1"/>
    <col min="15" max="15" width="16" customWidth="1"/>
    <col min="16" max="16" width="22.42578125" customWidth="1"/>
    <col min="17" max="17" width="18.28515625" customWidth="1"/>
    <col min="18" max="18" width="16.42578125" customWidth="1"/>
    <col min="19" max="19" width="22.140625" customWidth="1"/>
  </cols>
  <sheetData>
    <row r="2" spans="1:19" ht="15.75" x14ac:dyDescent="0.25">
      <c r="A2" s="92"/>
      <c r="B2" s="96" t="s">
        <v>129</v>
      </c>
      <c r="C2" s="97"/>
      <c r="D2" s="97"/>
      <c r="E2" s="92"/>
      <c r="F2" s="92"/>
      <c r="G2" s="92"/>
      <c r="H2" s="92"/>
      <c r="I2" s="92"/>
      <c r="J2" s="92"/>
      <c r="K2" s="92"/>
      <c r="M2" s="92"/>
      <c r="N2" s="92"/>
      <c r="O2" s="92"/>
      <c r="P2" s="92"/>
      <c r="Q2" s="92"/>
      <c r="R2" s="92"/>
      <c r="S2" s="92"/>
    </row>
    <row r="3" spans="1:19" x14ac:dyDescent="0.25">
      <c r="A3" s="92"/>
      <c r="B3" s="92"/>
      <c r="C3" s="92"/>
      <c r="E3" s="92"/>
      <c r="F3" s="92"/>
      <c r="G3" s="92"/>
      <c r="H3" s="92"/>
      <c r="I3" s="92"/>
      <c r="J3" s="92"/>
      <c r="K3" s="92"/>
      <c r="M3" s="92"/>
      <c r="N3" s="92"/>
      <c r="O3" s="92"/>
      <c r="P3" s="92"/>
      <c r="Q3" s="92"/>
      <c r="R3" s="92"/>
      <c r="S3" s="92"/>
    </row>
    <row r="4" spans="1:19" ht="15.75" thickBot="1" x14ac:dyDescent="0.3">
      <c r="A4" s="92"/>
      <c r="B4" s="92"/>
      <c r="C4" s="92"/>
      <c r="E4" s="92"/>
      <c r="F4" s="92"/>
      <c r="G4" s="92"/>
      <c r="H4" s="92"/>
      <c r="I4" s="92"/>
      <c r="J4" s="92"/>
      <c r="K4" s="92"/>
      <c r="M4" s="92"/>
      <c r="N4" s="92"/>
      <c r="O4" s="92"/>
      <c r="P4" s="92"/>
      <c r="Q4" s="92"/>
      <c r="R4" s="92"/>
      <c r="S4" s="92"/>
    </row>
    <row r="5" spans="1:19" x14ac:dyDescent="0.25">
      <c r="A5" s="393" t="s">
        <v>13</v>
      </c>
      <c r="B5" s="394"/>
      <c r="C5" s="394"/>
      <c r="D5" s="394"/>
      <c r="E5" s="394"/>
      <c r="F5" s="394"/>
      <c r="G5" s="394"/>
      <c r="H5" s="395"/>
      <c r="I5" s="393" t="s">
        <v>250</v>
      </c>
      <c r="J5" s="394"/>
      <c r="K5" s="394"/>
      <c r="L5" s="394"/>
      <c r="M5" s="395"/>
      <c r="N5" s="396" t="s">
        <v>393</v>
      </c>
      <c r="O5" s="397"/>
      <c r="P5" s="397"/>
      <c r="Q5" s="397"/>
      <c r="R5" s="397"/>
      <c r="S5" s="398"/>
    </row>
    <row r="6" spans="1:19" ht="33.75" customHeight="1" x14ac:dyDescent="0.25">
      <c r="A6" s="136" t="s">
        <v>10</v>
      </c>
      <c r="B6" s="136" t="s">
        <v>130</v>
      </c>
      <c r="C6" s="136" t="s">
        <v>131</v>
      </c>
      <c r="D6" s="136" t="s">
        <v>249</v>
      </c>
      <c r="E6" s="136" t="s">
        <v>132</v>
      </c>
      <c r="F6" s="136" t="s">
        <v>133</v>
      </c>
      <c r="G6" s="136" t="s">
        <v>134</v>
      </c>
      <c r="H6" s="136" t="s">
        <v>135</v>
      </c>
      <c r="I6" s="136" t="s">
        <v>136</v>
      </c>
      <c r="J6" s="136" t="s">
        <v>137</v>
      </c>
      <c r="K6" s="136" t="s">
        <v>138</v>
      </c>
      <c r="L6" s="136" t="s">
        <v>137</v>
      </c>
      <c r="M6" s="136" t="s">
        <v>251</v>
      </c>
      <c r="N6" s="137" t="s">
        <v>139</v>
      </c>
      <c r="O6" s="137" t="s">
        <v>140</v>
      </c>
      <c r="P6" s="138" t="s">
        <v>180</v>
      </c>
      <c r="Q6" s="137" t="s">
        <v>141</v>
      </c>
      <c r="R6" s="137" t="s">
        <v>201</v>
      </c>
      <c r="S6" s="138" t="s">
        <v>142</v>
      </c>
    </row>
    <row r="7" spans="1:19" x14ac:dyDescent="0.25">
      <c r="A7" s="130">
        <v>1</v>
      </c>
      <c r="B7" s="131" t="s">
        <v>157</v>
      </c>
      <c r="C7" s="93" t="s">
        <v>151</v>
      </c>
      <c r="D7" s="93" t="s">
        <v>414</v>
      </c>
      <c r="E7" s="93" t="s">
        <v>143</v>
      </c>
      <c r="F7" s="93" t="s">
        <v>152</v>
      </c>
      <c r="G7" s="93" t="s">
        <v>153</v>
      </c>
      <c r="H7" s="93" t="s">
        <v>154</v>
      </c>
      <c r="I7" s="93" t="s">
        <v>155</v>
      </c>
      <c r="J7" s="93" t="s">
        <v>174</v>
      </c>
      <c r="K7" s="93" t="s">
        <v>156</v>
      </c>
      <c r="L7" s="93"/>
      <c r="M7" s="93" t="s">
        <v>252</v>
      </c>
      <c r="N7" s="292">
        <v>810936.36</v>
      </c>
      <c r="O7" s="292">
        <v>94233.19</v>
      </c>
      <c r="P7" s="293">
        <v>54416.35</v>
      </c>
      <c r="Q7" s="292">
        <v>96887.65</v>
      </c>
      <c r="R7" s="292">
        <v>907824.01</v>
      </c>
      <c r="S7" s="296">
        <v>1056473.55</v>
      </c>
    </row>
    <row r="8" spans="1:19" x14ac:dyDescent="0.25">
      <c r="A8" s="130">
        <v>2</v>
      </c>
      <c r="B8" s="131" t="s">
        <v>158</v>
      </c>
      <c r="C8" s="93" t="s">
        <v>151</v>
      </c>
      <c r="D8" s="93" t="s">
        <v>414</v>
      </c>
      <c r="E8" s="93" t="s">
        <v>143</v>
      </c>
      <c r="F8" s="93" t="s">
        <v>159</v>
      </c>
      <c r="G8" s="93" t="s">
        <v>160</v>
      </c>
      <c r="H8" s="93" t="s">
        <v>394</v>
      </c>
      <c r="I8" s="93" t="s">
        <v>161</v>
      </c>
      <c r="J8" s="93" t="s">
        <v>162</v>
      </c>
      <c r="K8" s="93" t="s">
        <v>163</v>
      </c>
      <c r="L8" s="93"/>
      <c r="M8" s="93" t="s">
        <v>253</v>
      </c>
      <c r="N8" s="292">
        <v>484305.53</v>
      </c>
      <c r="O8" s="292">
        <v>69281.31</v>
      </c>
      <c r="P8" s="293">
        <v>24686.44</v>
      </c>
      <c r="Q8" s="292">
        <v>49903.78</v>
      </c>
      <c r="R8" s="292">
        <v>534209.31000000006</v>
      </c>
      <c r="S8" s="133">
        <v>628177.06000000006</v>
      </c>
    </row>
    <row r="9" spans="1:19" x14ac:dyDescent="0.25">
      <c r="A9" s="130">
        <v>3</v>
      </c>
      <c r="B9" s="131" t="s">
        <v>314</v>
      </c>
      <c r="C9" s="93" t="s">
        <v>151</v>
      </c>
      <c r="D9" s="93" t="s">
        <v>414</v>
      </c>
      <c r="E9" s="93" t="s">
        <v>143</v>
      </c>
      <c r="F9" s="93" t="s">
        <v>159</v>
      </c>
      <c r="G9" s="93" t="s">
        <v>160</v>
      </c>
      <c r="H9" s="93" t="s">
        <v>164</v>
      </c>
      <c r="I9" s="93" t="s">
        <v>165</v>
      </c>
      <c r="J9" s="93" t="s">
        <v>166</v>
      </c>
      <c r="K9" s="93" t="s">
        <v>167</v>
      </c>
      <c r="L9" s="93" t="s">
        <v>168</v>
      </c>
      <c r="M9" s="93" t="s">
        <v>254</v>
      </c>
      <c r="N9" s="292">
        <v>48576.55</v>
      </c>
      <c r="O9" s="292">
        <v>21766.54</v>
      </c>
      <c r="P9" s="292">
        <v>9821.49</v>
      </c>
      <c r="Q9" s="292">
        <v>23226.49</v>
      </c>
      <c r="R9" s="292">
        <v>71803.039999999994</v>
      </c>
      <c r="S9" s="133">
        <v>103391.07</v>
      </c>
    </row>
    <row r="10" spans="1:19" s="92" customFormat="1" x14ac:dyDescent="0.25">
      <c r="A10" s="130">
        <v>4</v>
      </c>
      <c r="B10" s="135" t="s">
        <v>202</v>
      </c>
      <c r="C10" s="93" t="s">
        <v>151</v>
      </c>
      <c r="D10" s="93" t="s">
        <v>414</v>
      </c>
      <c r="E10" s="93" t="s">
        <v>143</v>
      </c>
      <c r="F10" s="93" t="s">
        <v>152</v>
      </c>
      <c r="G10" s="93" t="s">
        <v>153</v>
      </c>
      <c r="H10" s="93" t="s">
        <v>395</v>
      </c>
      <c r="I10" s="93" t="s">
        <v>289</v>
      </c>
      <c r="J10" s="93" t="s">
        <v>203</v>
      </c>
      <c r="K10" s="134"/>
      <c r="L10" s="134"/>
      <c r="M10" s="93" t="s">
        <v>290</v>
      </c>
      <c r="N10" s="292">
        <v>3318070.21</v>
      </c>
      <c r="O10" s="292">
        <v>716703.17</v>
      </c>
      <c r="P10" s="294" t="s">
        <v>392</v>
      </c>
      <c r="Q10" s="292">
        <v>1624792.62</v>
      </c>
      <c r="R10" s="295">
        <v>4942862.83</v>
      </c>
      <c r="S10" s="133">
        <v>5659678.4100000001</v>
      </c>
    </row>
    <row r="11" spans="1:19" x14ac:dyDescent="0.25">
      <c r="A11" s="130">
        <v>5</v>
      </c>
      <c r="B11" s="131" t="s">
        <v>169</v>
      </c>
      <c r="C11" s="93" t="s">
        <v>389</v>
      </c>
      <c r="D11" s="131">
        <v>3</v>
      </c>
      <c r="E11" s="93" t="s">
        <v>145</v>
      </c>
      <c r="F11" s="93" t="s">
        <v>171</v>
      </c>
      <c r="G11" s="93" t="s">
        <v>144</v>
      </c>
      <c r="H11" s="93" t="s">
        <v>172</v>
      </c>
      <c r="I11" s="93" t="s">
        <v>173</v>
      </c>
      <c r="J11" s="93" t="s">
        <v>427</v>
      </c>
      <c r="K11" s="93" t="s">
        <v>175</v>
      </c>
      <c r="L11" s="93" t="s">
        <v>147</v>
      </c>
      <c r="M11" s="93" t="s">
        <v>255</v>
      </c>
      <c r="N11" s="292">
        <v>212356.49</v>
      </c>
      <c r="O11" s="292">
        <v>94896.81</v>
      </c>
      <c r="P11" s="292">
        <v>7299.75</v>
      </c>
      <c r="Q11" s="292">
        <v>57601.7</v>
      </c>
      <c r="R11" s="292">
        <v>269958.19</v>
      </c>
      <c r="S11" s="133">
        <v>372154.75</v>
      </c>
    </row>
    <row r="12" spans="1:19" x14ac:dyDescent="0.25">
      <c r="A12" s="130">
        <v>6</v>
      </c>
      <c r="B12" s="131" t="s">
        <v>176</v>
      </c>
      <c r="C12" s="93" t="s">
        <v>388</v>
      </c>
      <c r="D12" s="131">
        <v>3</v>
      </c>
      <c r="E12" s="93" t="s">
        <v>145</v>
      </c>
      <c r="F12" s="93" t="s">
        <v>171</v>
      </c>
      <c r="G12" s="93" t="s">
        <v>144</v>
      </c>
      <c r="H12" s="93" t="s">
        <v>178</v>
      </c>
      <c r="I12" s="93" t="s">
        <v>173</v>
      </c>
      <c r="J12" s="93" t="s">
        <v>428</v>
      </c>
      <c r="K12" s="93" t="s">
        <v>179</v>
      </c>
      <c r="L12" s="93" t="s">
        <v>148</v>
      </c>
      <c r="M12" s="93" t="s">
        <v>256</v>
      </c>
      <c r="N12" s="292">
        <v>238901.06</v>
      </c>
      <c r="O12" s="292">
        <v>98214.88</v>
      </c>
      <c r="P12" s="292">
        <v>10219.66</v>
      </c>
      <c r="Q12" s="292">
        <v>60521.599999999999</v>
      </c>
      <c r="R12" s="292">
        <v>299422.65999999997</v>
      </c>
      <c r="S12" s="133">
        <v>407857.2</v>
      </c>
    </row>
    <row r="13" spans="1:19" x14ac:dyDescent="0.25">
      <c r="A13" s="130">
        <v>7</v>
      </c>
      <c r="B13" s="93" t="s">
        <v>181</v>
      </c>
      <c r="C13" s="93" t="s">
        <v>387</v>
      </c>
      <c r="D13" s="131">
        <v>3</v>
      </c>
      <c r="E13" s="93" t="s">
        <v>145</v>
      </c>
      <c r="F13" s="93" t="s">
        <v>171</v>
      </c>
      <c r="G13" s="93" t="s">
        <v>144</v>
      </c>
      <c r="H13" s="93" t="s">
        <v>183</v>
      </c>
      <c r="I13" s="93" t="s">
        <v>173</v>
      </c>
      <c r="J13" s="93" t="s">
        <v>428</v>
      </c>
      <c r="K13" s="93" t="s">
        <v>179</v>
      </c>
      <c r="L13" s="93" t="s">
        <v>148</v>
      </c>
      <c r="M13" s="93" t="s">
        <v>257</v>
      </c>
      <c r="N13" s="292">
        <v>279912.40000000002</v>
      </c>
      <c r="O13" s="292">
        <v>98214.88</v>
      </c>
      <c r="P13" s="292">
        <v>10219.66</v>
      </c>
      <c r="Q13" s="292">
        <v>60521.599999999999</v>
      </c>
      <c r="R13" s="292">
        <v>340434</v>
      </c>
      <c r="S13" s="133">
        <v>448868.54</v>
      </c>
    </row>
    <row r="14" spans="1:19" x14ac:dyDescent="0.25">
      <c r="A14" s="130">
        <v>8</v>
      </c>
      <c r="B14" s="93" t="s">
        <v>187</v>
      </c>
      <c r="C14" s="93" t="s">
        <v>386</v>
      </c>
      <c r="D14" s="131">
        <v>3</v>
      </c>
      <c r="E14" s="93" t="s">
        <v>145</v>
      </c>
      <c r="F14" s="93" t="s">
        <v>185</v>
      </c>
      <c r="G14" s="93" t="s">
        <v>144</v>
      </c>
      <c r="H14" s="93" t="s">
        <v>186</v>
      </c>
      <c r="I14" s="93" t="s">
        <v>173</v>
      </c>
      <c r="J14" s="93" t="s">
        <v>428</v>
      </c>
      <c r="K14" s="93" t="s">
        <v>179</v>
      </c>
      <c r="L14" s="93" t="s">
        <v>148</v>
      </c>
      <c r="M14" s="93" t="s">
        <v>256</v>
      </c>
      <c r="N14" s="292">
        <v>279912.40000000002</v>
      </c>
      <c r="O14" s="292">
        <v>98214.88</v>
      </c>
      <c r="P14" s="292">
        <v>10219.66</v>
      </c>
      <c r="Q14" s="292">
        <v>60521.599999999999</v>
      </c>
      <c r="R14" s="292">
        <v>340434</v>
      </c>
      <c r="S14" s="133">
        <v>448868.54</v>
      </c>
    </row>
    <row r="15" spans="1:19" x14ac:dyDescent="0.25">
      <c r="A15" s="130">
        <v>9</v>
      </c>
      <c r="B15" s="93" t="s">
        <v>188</v>
      </c>
      <c r="C15" s="93" t="s">
        <v>385</v>
      </c>
      <c r="D15" s="131">
        <v>3</v>
      </c>
      <c r="E15" s="93" t="s">
        <v>145</v>
      </c>
      <c r="F15" s="93" t="s">
        <v>185</v>
      </c>
      <c r="G15" s="93" t="s">
        <v>144</v>
      </c>
      <c r="H15" s="93" t="s">
        <v>190</v>
      </c>
      <c r="I15" s="93" t="s">
        <v>173</v>
      </c>
      <c r="J15" s="93" t="s">
        <v>428</v>
      </c>
      <c r="K15" s="93" t="s">
        <v>191</v>
      </c>
      <c r="L15" s="93" t="s">
        <v>146</v>
      </c>
      <c r="M15" s="93" t="s">
        <v>258</v>
      </c>
      <c r="N15" s="292">
        <v>329816.18</v>
      </c>
      <c r="O15" s="292">
        <v>122370.43</v>
      </c>
      <c r="P15" s="292">
        <v>11546.88</v>
      </c>
      <c r="Q15" s="292">
        <v>103391.07</v>
      </c>
      <c r="R15" s="292">
        <v>433207.25</v>
      </c>
      <c r="S15" s="133">
        <v>567124.56000000006</v>
      </c>
    </row>
    <row r="16" spans="1:19" x14ac:dyDescent="0.25">
      <c r="A16" s="130">
        <v>10</v>
      </c>
      <c r="B16" s="93" t="s">
        <v>192</v>
      </c>
      <c r="C16" s="93" t="s">
        <v>384</v>
      </c>
      <c r="D16" s="131">
        <v>3</v>
      </c>
      <c r="E16" s="93" t="s">
        <v>145</v>
      </c>
      <c r="F16" s="93" t="s">
        <v>185</v>
      </c>
      <c r="G16" s="93" t="s">
        <v>144</v>
      </c>
      <c r="H16" s="93" t="s">
        <v>190</v>
      </c>
      <c r="I16" s="93" t="s">
        <v>173</v>
      </c>
      <c r="J16" s="93" t="s">
        <v>428</v>
      </c>
      <c r="K16" s="93" t="s">
        <v>179</v>
      </c>
      <c r="L16" s="93" t="s">
        <v>148</v>
      </c>
      <c r="M16" s="93" t="s">
        <v>259</v>
      </c>
      <c r="N16" s="292">
        <v>329816.18</v>
      </c>
      <c r="O16" s="292">
        <v>122370.43</v>
      </c>
      <c r="P16" s="292">
        <v>11546.88</v>
      </c>
      <c r="Q16" s="292">
        <v>103391.07</v>
      </c>
      <c r="R16" s="292">
        <v>433207.25</v>
      </c>
      <c r="S16" s="133">
        <v>567124.56000000006</v>
      </c>
    </row>
    <row r="17" spans="1:19" x14ac:dyDescent="0.25">
      <c r="A17" s="130">
        <v>11</v>
      </c>
      <c r="B17" s="93" t="s">
        <v>193</v>
      </c>
      <c r="C17" s="93" t="s">
        <v>383</v>
      </c>
      <c r="D17" s="131">
        <v>3</v>
      </c>
      <c r="E17" s="93" t="s">
        <v>145</v>
      </c>
      <c r="F17" s="93" t="s">
        <v>185</v>
      </c>
      <c r="G17" s="93" t="s">
        <v>144</v>
      </c>
      <c r="H17" s="93" t="s">
        <v>195</v>
      </c>
      <c r="I17" s="93" t="s">
        <v>173</v>
      </c>
      <c r="J17" s="93" t="s">
        <v>428</v>
      </c>
      <c r="K17" s="93" t="s">
        <v>179</v>
      </c>
      <c r="L17" s="93" t="s">
        <v>148</v>
      </c>
      <c r="M17" s="93" t="s">
        <v>260</v>
      </c>
      <c r="N17" s="292">
        <v>329816.18</v>
      </c>
      <c r="O17" s="292">
        <v>122370.43</v>
      </c>
      <c r="P17" s="292">
        <v>11546.88</v>
      </c>
      <c r="Q17" s="292">
        <v>103391.07</v>
      </c>
      <c r="R17" s="292">
        <v>433207.25</v>
      </c>
      <c r="S17" s="133">
        <v>567124.56000000006</v>
      </c>
    </row>
    <row r="18" spans="1:19" x14ac:dyDescent="0.25">
      <c r="A18" s="130">
        <v>12</v>
      </c>
      <c r="B18" s="93" t="s">
        <v>341</v>
      </c>
      <c r="C18" s="93" t="s">
        <v>390</v>
      </c>
      <c r="D18" s="131">
        <v>3</v>
      </c>
      <c r="E18" s="93" t="s">
        <v>145</v>
      </c>
      <c r="F18" s="93" t="s">
        <v>171</v>
      </c>
      <c r="G18" s="93" t="s">
        <v>160</v>
      </c>
      <c r="H18" s="93" t="s">
        <v>196</v>
      </c>
      <c r="I18" s="93" t="s">
        <v>197</v>
      </c>
      <c r="J18" s="93" t="s">
        <v>198</v>
      </c>
      <c r="K18" s="93"/>
      <c r="L18" s="93"/>
      <c r="M18" s="93"/>
      <c r="N18" s="292">
        <v>42869.47</v>
      </c>
      <c r="O18" s="292">
        <v>8361.5400000000009</v>
      </c>
      <c r="P18" s="292"/>
      <c r="Q18" s="292">
        <v>18183.02</v>
      </c>
      <c r="R18" s="292">
        <v>61052.49</v>
      </c>
      <c r="S18" s="133">
        <v>69414.03</v>
      </c>
    </row>
    <row r="19" spans="1:19" x14ac:dyDescent="0.25">
      <c r="A19" s="130">
        <v>13</v>
      </c>
      <c r="B19" s="93" t="s">
        <v>377</v>
      </c>
      <c r="C19" s="93"/>
      <c r="D19" s="93" t="s">
        <v>414</v>
      </c>
      <c r="E19" s="93" t="s">
        <v>145</v>
      </c>
      <c r="F19" s="93"/>
      <c r="G19" s="93" t="s">
        <v>150</v>
      </c>
      <c r="H19" s="93" t="s">
        <v>199</v>
      </c>
      <c r="I19" s="93" t="s">
        <v>149</v>
      </c>
      <c r="J19" s="93" t="s">
        <v>200</v>
      </c>
      <c r="K19" s="93"/>
      <c r="L19" s="93"/>
      <c r="M19" s="93"/>
      <c r="N19" s="132"/>
      <c r="O19" s="132"/>
      <c r="P19" s="132"/>
      <c r="Q19" s="132"/>
      <c r="R19" s="132"/>
      <c r="S19" s="297">
        <v>189262.72</v>
      </c>
    </row>
    <row r="20" spans="1:19" x14ac:dyDescent="0.25">
      <c r="A20" s="130">
        <v>14</v>
      </c>
      <c r="B20" s="93" t="s">
        <v>378</v>
      </c>
      <c r="C20" s="93"/>
      <c r="D20" s="93" t="s">
        <v>414</v>
      </c>
      <c r="E20" s="93" t="s">
        <v>145</v>
      </c>
      <c r="F20" s="93"/>
      <c r="G20" s="93" t="s">
        <v>150</v>
      </c>
      <c r="H20" s="93" t="s">
        <v>199</v>
      </c>
      <c r="I20" s="93" t="s">
        <v>149</v>
      </c>
      <c r="J20" s="93" t="s">
        <v>200</v>
      </c>
      <c r="K20" s="93"/>
      <c r="L20" s="93"/>
      <c r="M20" s="93"/>
      <c r="N20" s="132"/>
      <c r="O20" s="132"/>
      <c r="P20" s="132"/>
      <c r="Q20" s="132"/>
      <c r="R20" s="132"/>
      <c r="S20" s="133">
        <v>29862.63</v>
      </c>
    </row>
    <row r="21" spans="1:19" ht="33.75" customHeight="1" x14ac:dyDescent="0.25">
      <c r="A21" s="130">
        <v>15</v>
      </c>
      <c r="B21" s="135" t="s">
        <v>423</v>
      </c>
      <c r="C21" s="93"/>
      <c r="D21" s="131">
        <v>3</v>
      </c>
      <c r="E21" s="93" t="s">
        <v>145</v>
      </c>
      <c r="F21" s="93"/>
      <c r="G21" s="93" t="s">
        <v>150</v>
      </c>
      <c r="H21" s="93" t="s">
        <v>199</v>
      </c>
      <c r="I21" s="93" t="s">
        <v>149</v>
      </c>
      <c r="J21" s="93" t="s">
        <v>200</v>
      </c>
      <c r="K21" s="93"/>
      <c r="L21" s="93"/>
      <c r="M21" s="93"/>
      <c r="N21" s="132"/>
      <c r="O21" s="132"/>
      <c r="P21" s="132"/>
      <c r="Q21" s="132"/>
      <c r="R21" s="132"/>
      <c r="S21" s="133">
        <v>71670.320000000007</v>
      </c>
    </row>
    <row r="22" spans="1:19" s="92" customFormat="1" ht="33.75" customHeight="1" x14ac:dyDescent="0.25">
      <c r="A22" s="130">
        <v>16</v>
      </c>
      <c r="B22" s="135" t="s">
        <v>424</v>
      </c>
      <c r="C22" s="93"/>
      <c r="D22" s="131">
        <v>3</v>
      </c>
      <c r="E22" s="93" t="s">
        <v>145</v>
      </c>
      <c r="F22" s="93"/>
      <c r="G22" s="93" t="s">
        <v>150</v>
      </c>
      <c r="H22" s="93" t="s">
        <v>199</v>
      </c>
      <c r="I22" s="93" t="s">
        <v>149</v>
      </c>
      <c r="J22" s="93" t="s">
        <v>200</v>
      </c>
      <c r="K22" s="93"/>
      <c r="L22" s="93"/>
      <c r="M22" s="93"/>
      <c r="N22" s="132"/>
      <c r="O22" s="132"/>
      <c r="P22" s="132"/>
      <c r="Q22" s="132"/>
      <c r="R22" s="132"/>
      <c r="S22" s="133">
        <v>71670.320000000007</v>
      </c>
    </row>
    <row r="23" spans="1:19" ht="30" customHeight="1" x14ac:dyDescent="0.25">
      <c r="A23" s="130">
        <v>17</v>
      </c>
      <c r="B23" s="135" t="s">
        <v>381</v>
      </c>
      <c r="C23" s="93"/>
      <c r="D23" s="93"/>
      <c r="E23" s="93"/>
      <c r="F23" s="93"/>
      <c r="G23" s="93"/>
      <c r="H23" s="93"/>
      <c r="I23" s="93"/>
      <c r="J23" s="93"/>
      <c r="K23" s="93"/>
      <c r="L23" s="93"/>
      <c r="M23" s="93"/>
      <c r="N23" s="132"/>
      <c r="O23" s="132"/>
      <c r="P23" s="132"/>
      <c r="Q23" s="132"/>
      <c r="R23" s="132"/>
      <c r="S23" s="133">
        <v>54118.55</v>
      </c>
    </row>
    <row r="24" spans="1:19" s="92" customFormat="1" ht="30" customHeight="1" x14ac:dyDescent="0.25">
      <c r="A24" s="130">
        <v>18</v>
      </c>
      <c r="B24" s="135" t="s">
        <v>425</v>
      </c>
      <c r="C24" s="93"/>
      <c r="D24" s="93"/>
      <c r="E24" s="93"/>
      <c r="F24" s="93"/>
      <c r="G24" s="93"/>
      <c r="H24" s="93"/>
      <c r="I24" s="93"/>
      <c r="J24" s="93"/>
      <c r="K24" s="93"/>
      <c r="L24" s="93"/>
      <c r="M24" s="93"/>
      <c r="N24" s="132"/>
      <c r="O24" s="132"/>
      <c r="P24" s="132"/>
      <c r="Q24" s="132"/>
      <c r="R24" s="132"/>
      <c r="S24" s="133">
        <v>682965.1</v>
      </c>
    </row>
    <row r="25" spans="1:19" s="92" customFormat="1" ht="30" customHeight="1" x14ac:dyDescent="0.25">
      <c r="A25" s="130">
        <v>19</v>
      </c>
      <c r="B25" s="135" t="s">
        <v>336</v>
      </c>
      <c r="C25" s="93" t="s">
        <v>346</v>
      </c>
      <c r="D25" s="93" t="s">
        <v>413</v>
      </c>
      <c r="E25" s="93" t="s">
        <v>145</v>
      </c>
      <c r="F25" s="93"/>
      <c r="G25" s="93"/>
      <c r="H25" s="93"/>
      <c r="I25" s="93"/>
      <c r="J25" s="93" t="s">
        <v>416</v>
      </c>
      <c r="K25" s="93"/>
      <c r="L25" s="93"/>
      <c r="M25" s="93"/>
      <c r="N25" s="132"/>
      <c r="O25" s="132"/>
      <c r="P25" s="132"/>
      <c r="Q25" s="132"/>
      <c r="R25" s="132"/>
      <c r="S25" s="133">
        <v>6629.5</v>
      </c>
    </row>
    <row r="26" spans="1:19" x14ac:dyDescent="0.25">
      <c r="A26" s="197"/>
      <c r="B26" s="198"/>
    </row>
    <row r="28" spans="1:19" x14ac:dyDescent="0.25">
      <c r="A28" s="199" t="s">
        <v>261</v>
      </c>
      <c r="B28" s="200"/>
      <c r="C28" s="200"/>
      <c r="D28" s="200"/>
      <c r="E28" s="200"/>
      <c r="F28" s="200"/>
      <c r="G28" s="200"/>
    </row>
    <row r="29" spans="1:19" ht="15.75" x14ac:dyDescent="0.25">
      <c r="A29" s="199" t="s">
        <v>263</v>
      </c>
      <c r="B29" s="200"/>
      <c r="C29" s="200"/>
      <c r="D29" s="200"/>
      <c r="E29" s="200"/>
      <c r="F29" s="200"/>
      <c r="G29" s="200"/>
    </row>
    <row r="30" spans="1:19" x14ac:dyDescent="0.25">
      <c r="A30" s="201" t="s">
        <v>262</v>
      </c>
      <c r="B30" s="200"/>
      <c r="C30" s="200"/>
      <c r="D30" s="200"/>
      <c r="E30" s="200"/>
      <c r="F30" s="200"/>
      <c r="G30" s="200"/>
    </row>
    <row r="31" spans="1:19" ht="57.75" customHeight="1" x14ac:dyDescent="0.25">
      <c r="A31" s="399" t="s">
        <v>265</v>
      </c>
      <c r="B31" s="399"/>
      <c r="C31" s="399"/>
      <c r="D31" s="399"/>
      <c r="E31" s="399"/>
      <c r="F31" s="399"/>
      <c r="G31" s="399"/>
    </row>
    <row r="32" spans="1:19" ht="30" customHeight="1" x14ac:dyDescent="0.25">
      <c r="A32" s="202" t="s">
        <v>264</v>
      </c>
      <c r="B32" s="202"/>
      <c r="C32" s="202"/>
      <c r="D32" s="202"/>
      <c r="E32" s="202"/>
      <c r="F32" s="202"/>
      <c r="G32" s="202"/>
    </row>
    <row r="33" spans="1:7" ht="49.5" customHeight="1" x14ac:dyDescent="0.25">
      <c r="A33" s="399" t="s">
        <v>430</v>
      </c>
      <c r="B33" s="399"/>
      <c r="C33" s="399"/>
      <c r="D33" s="399"/>
      <c r="E33" s="399"/>
      <c r="F33" s="399"/>
      <c r="G33" s="399"/>
    </row>
    <row r="34" spans="1:7" x14ac:dyDescent="0.25">
      <c r="A34" s="194" t="s">
        <v>291</v>
      </c>
      <c r="B34" s="194"/>
      <c r="C34" s="194" t="s">
        <v>429</v>
      </c>
      <c r="D34" s="194"/>
      <c r="E34" s="194"/>
      <c r="F34" s="194"/>
      <c r="G34" s="194"/>
    </row>
  </sheetData>
  <mergeCells count="5">
    <mergeCell ref="A5:H5"/>
    <mergeCell ref="I5:M5"/>
    <mergeCell ref="N5:S5"/>
    <mergeCell ref="A31:G31"/>
    <mergeCell ref="A33:G33"/>
  </mergeCells>
  <pageMargins left="0.7" right="0.7" top="0.75" bottom="0.75" header="0.3" footer="0.3"/>
  <pageSetup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A2:D56"/>
  <sheetViews>
    <sheetView workbookViewId="0">
      <selection activeCell="E8" sqref="E8"/>
    </sheetView>
  </sheetViews>
  <sheetFormatPr defaultRowHeight="15" x14ac:dyDescent="0.25"/>
  <cols>
    <col min="2" max="2" width="51.85546875" customWidth="1"/>
    <col min="3" max="3" width="31.140625" customWidth="1"/>
    <col min="4" max="4" width="30" customWidth="1"/>
  </cols>
  <sheetData>
    <row r="2" spans="1:4" ht="15.75" x14ac:dyDescent="0.25">
      <c r="B2" s="96" t="s">
        <v>206</v>
      </c>
    </row>
    <row r="5" spans="1:4" ht="3" customHeight="1" x14ac:dyDescent="0.25"/>
    <row r="6" spans="1:4" ht="28.5" customHeight="1" x14ac:dyDescent="0.25">
      <c r="A6" s="145" t="s">
        <v>207</v>
      </c>
      <c r="B6" s="145" t="s">
        <v>204</v>
      </c>
      <c r="C6" s="145" t="s">
        <v>208</v>
      </c>
    </row>
    <row r="7" spans="1:4" ht="45" customHeight="1" x14ac:dyDescent="0.25">
      <c r="A7" s="140">
        <v>1</v>
      </c>
      <c r="B7" s="141" t="s">
        <v>209</v>
      </c>
      <c r="C7" s="274">
        <v>38758321.719999999</v>
      </c>
    </row>
    <row r="8" spans="1:4" ht="39.75" customHeight="1" x14ac:dyDescent="0.25">
      <c r="A8" s="140">
        <v>2</v>
      </c>
      <c r="B8" s="141" t="s">
        <v>431</v>
      </c>
      <c r="C8" s="271">
        <v>7765206.0499999998</v>
      </c>
    </row>
    <row r="9" spans="1:4" ht="37.5" customHeight="1" x14ac:dyDescent="0.25">
      <c r="A9" s="140">
        <v>3</v>
      </c>
      <c r="B9" s="141" t="s">
        <v>211</v>
      </c>
      <c r="C9" s="271">
        <v>2470810.27</v>
      </c>
    </row>
    <row r="10" spans="1:4" ht="27.75" customHeight="1" x14ac:dyDescent="0.25">
      <c r="A10" s="142">
        <v>4</v>
      </c>
      <c r="B10" s="143" t="s">
        <v>212</v>
      </c>
      <c r="C10" s="271">
        <v>298699.18</v>
      </c>
    </row>
    <row r="11" spans="1:4" ht="35.25" customHeight="1" x14ac:dyDescent="0.25">
      <c r="A11" s="142">
        <v>5</v>
      </c>
      <c r="B11" s="144" t="s">
        <v>213</v>
      </c>
      <c r="C11" s="275">
        <v>196429.76</v>
      </c>
    </row>
    <row r="12" spans="1:4" x14ac:dyDescent="0.25">
      <c r="A12" s="349" t="s">
        <v>205</v>
      </c>
      <c r="B12" s="349"/>
      <c r="C12" s="400">
        <f>SUM(C7:C11)</f>
        <v>49489466.979999997</v>
      </c>
    </row>
    <row r="13" spans="1:4" x14ac:dyDescent="0.25">
      <c r="A13" s="349"/>
      <c r="B13" s="349"/>
      <c r="C13" s="401"/>
    </row>
    <row r="16" spans="1:4" x14ac:dyDescent="0.25">
      <c r="A16" s="145" t="s">
        <v>207</v>
      </c>
      <c r="B16" s="145" t="s">
        <v>204</v>
      </c>
      <c r="C16" s="145" t="s">
        <v>208</v>
      </c>
      <c r="D16" s="145" t="s">
        <v>214</v>
      </c>
    </row>
    <row r="17" spans="1:4" x14ac:dyDescent="0.25">
      <c r="A17" s="140">
        <v>1</v>
      </c>
      <c r="B17" s="146" t="s">
        <v>351</v>
      </c>
      <c r="C17" s="271">
        <v>984959.85</v>
      </c>
      <c r="D17" s="271">
        <v>18581.189999999999</v>
      </c>
    </row>
    <row r="18" spans="1:4" x14ac:dyDescent="0.25">
      <c r="A18" s="147">
        <v>2</v>
      </c>
      <c r="B18" s="146" t="s">
        <v>350</v>
      </c>
      <c r="C18" s="271">
        <v>782658.44</v>
      </c>
      <c r="D18" s="271">
        <v>15926.74</v>
      </c>
    </row>
    <row r="19" spans="1:4" x14ac:dyDescent="0.25">
      <c r="A19" s="147">
        <v>3</v>
      </c>
      <c r="B19" s="146" t="s">
        <v>347</v>
      </c>
      <c r="C19" s="271">
        <v>832846.24</v>
      </c>
      <c r="D19" s="271">
        <v>15926.74</v>
      </c>
    </row>
    <row r="20" spans="1:4" x14ac:dyDescent="0.25">
      <c r="A20" s="147">
        <v>4</v>
      </c>
      <c r="B20" s="146" t="s">
        <v>349</v>
      </c>
      <c r="C20" s="271">
        <v>296282.43</v>
      </c>
      <c r="D20" s="271">
        <v>5308.91</v>
      </c>
    </row>
    <row r="21" spans="1:4" x14ac:dyDescent="0.25">
      <c r="A21" s="147">
        <v>5</v>
      </c>
      <c r="B21" s="146" t="s">
        <v>348</v>
      </c>
      <c r="C21" s="271">
        <v>500230.94</v>
      </c>
      <c r="D21" s="271">
        <v>9290.6</v>
      </c>
    </row>
    <row r="22" spans="1:4" x14ac:dyDescent="0.25">
      <c r="A22" s="147">
        <v>6</v>
      </c>
      <c r="B22" s="146" t="s">
        <v>352</v>
      </c>
      <c r="C22" s="271">
        <v>866563.14</v>
      </c>
      <c r="D22" s="271">
        <v>17253.97</v>
      </c>
    </row>
    <row r="23" spans="1:4" x14ac:dyDescent="0.25">
      <c r="A23" s="147">
        <v>7</v>
      </c>
      <c r="B23" s="146" t="s">
        <v>353</v>
      </c>
      <c r="C23" s="271">
        <v>862784.52</v>
      </c>
      <c r="D23" s="271">
        <v>17253.97</v>
      </c>
    </row>
    <row r="24" spans="1:4" x14ac:dyDescent="0.25">
      <c r="A24" s="147">
        <v>8</v>
      </c>
      <c r="B24" s="146" t="s">
        <v>354</v>
      </c>
      <c r="C24" s="271">
        <v>203851.62</v>
      </c>
      <c r="D24" s="271">
        <v>3981.68</v>
      </c>
    </row>
    <row r="25" spans="1:4" x14ac:dyDescent="0.25">
      <c r="A25" s="147">
        <v>9</v>
      </c>
      <c r="B25" s="146" t="s">
        <v>355</v>
      </c>
      <c r="C25" s="271">
        <v>771710.13</v>
      </c>
      <c r="D25" s="271">
        <v>15926.74</v>
      </c>
    </row>
    <row r="26" spans="1:4" x14ac:dyDescent="0.25">
      <c r="A26" s="147">
        <v>10</v>
      </c>
      <c r="B26" s="146" t="s">
        <v>356</v>
      </c>
      <c r="C26" s="271">
        <v>754754.79</v>
      </c>
      <c r="D26" s="271">
        <v>14599.51</v>
      </c>
    </row>
    <row r="27" spans="1:4" x14ac:dyDescent="0.25">
      <c r="A27" s="147">
        <v>11</v>
      </c>
      <c r="B27" s="146" t="s">
        <v>357</v>
      </c>
      <c r="C27" s="271">
        <v>258011.81</v>
      </c>
      <c r="D27" s="271">
        <v>5308.91</v>
      </c>
    </row>
    <row r="28" spans="1:4" x14ac:dyDescent="0.25">
      <c r="A28" s="147">
        <v>12</v>
      </c>
      <c r="B28" s="146" t="s">
        <v>358</v>
      </c>
      <c r="C28" s="271">
        <v>336200.15</v>
      </c>
      <c r="D28" s="271">
        <v>6636.14</v>
      </c>
    </row>
    <row r="29" spans="1:4" x14ac:dyDescent="0.25">
      <c r="A29" s="147">
        <v>13</v>
      </c>
      <c r="B29" s="146" t="s">
        <v>359</v>
      </c>
      <c r="C29" s="271">
        <v>1128934.8999999999</v>
      </c>
      <c r="D29" s="271">
        <v>21235.65</v>
      </c>
    </row>
    <row r="30" spans="1:4" x14ac:dyDescent="0.25">
      <c r="A30" s="147">
        <v>14</v>
      </c>
      <c r="B30" s="146" t="s">
        <v>360</v>
      </c>
      <c r="C30" s="271">
        <v>492383.04</v>
      </c>
      <c r="D30" s="271">
        <v>9290.6</v>
      </c>
    </row>
    <row r="31" spans="1:4" x14ac:dyDescent="0.25">
      <c r="A31" s="147">
        <v>15</v>
      </c>
      <c r="B31" s="146" t="s">
        <v>361</v>
      </c>
      <c r="C31" s="271">
        <v>830327.16</v>
      </c>
      <c r="D31" s="271">
        <v>15926.74</v>
      </c>
    </row>
    <row r="32" spans="1:4" x14ac:dyDescent="0.25">
      <c r="A32" s="147">
        <v>16</v>
      </c>
      <c r="B32" s="146" t="s">
        <v>362</v>
      </c>
      <c r="C32" s="271">
        <v>819863.3</v>
      </c>
      <c r="D32" s="271">
        <v>15926.74</v>
      </c>
    </row>
    <row r="33" spans="1:4" x14ac:dyDescent="0.25">
      <c r="A33" s="147">
        <v>17</v>
      </c>
      <c r="B33" s="146" t="s">
        <v>363</v>
      </c>
      <c r="C33" s="271">
        <v>741190.52</v>
      </c>
      <c r="D33" s="271">
        <v>14599.51</v>
      </c>
    </row>
    <row r="34" spans="1:4" x14ac:dyDescent="0.25">
      <c r="A34" s="147">
        <v>18</v>
      </c>
      <c r="B34" s="146" t="s">
        <v>364</v>
      </c>
      <c r="C34" s="271">
        <v>284268.37</v>
      </c>
      <c r="D34" s="271">
        <v>5308.91</v>
      </c>
    </row>
    <row r="35" spans="1:4" x14ac:dyDescent="0.25">
      <c r="A35" s="147">
        <v>19</v>
      </c>
      <c r="B35" s="146" t="s">
        <v>365</v>
      </c>
      <c r="C35" s="271">
        <v>393363.86</v>
      </c>
      <c r="D35" s="271">
        <v>7963.37</v>
      </c>
    </row>
    <row r="36" spans="1:4" x14ac:dyDescent="0.25">
      <c r="A36" s="147">
        <v>20</v>
      </c>
      <c r="B36" s="146" t="s">
        <v>366</v>
      </c>
      <c r="C36" s="271">
        <v>202495.19</v>
      </c>
      <c r="D36" s="271">
        <v>3981.68</v>
      </c>
    </row>
    <row r="37" spans="1:4" x14ac:dyDescent="0.25">
      <c r="A37" s="147">
        <v>21</v>
      </c>
      <c r="B37" s="146" t="s">
        <v>367</v>
      </c>
      <c r="C37" s="271">
        <v>196429.76</v>
      </c>
      <c r="D37" s="271">
        <v>3981.68</v>
      </c>
    </row>
    <row r="38" spans="1:4" x14ac:dyDescent="0.25">
      <c r="A38" s="147">
        <v>22</v>
      </c>
      <c r="B38" s="146" t="s">
        <v>215</v>
      </c>
      <c r="C38" s="271">
        <v>1050899.2</v>
      </c>
      <c r="D38" s="271">
        <v>21235.65</v>
      </c>
    </row>
    <row r="39" spans="1:4" x14ac:dyDescent="0.25">
      <c r="A39" s="147">
        <v>23</v>
      </c>
      <c r="B39" s="146" t="s">
        <v>368</v>
      </c>
      <c r="C39" s="271">
        <v>581325.9</v>
      </c>
      <c r="D39" s="271">
        <v>10617.82</v>
      </c>
    </row>
    <row r="40" spans="1:4" x14ac:dyDescent="0.25">
      <c r="A40" s="147">
        <v>24</v>
      </c>
      <c r="B40" s="146" t="s">
        <v>216</v>
      </c>
      <c r="C40" s="271">
        <v>339106.78</v>
      </c>
      <c r="D40" s="271">
        <v>6636.14</v>
      </c>
    </row>
    <row r="41" spans="1:4" x14ac:dyDescent="0.25">
      <c r="A41" s="147">
        <v>25</v>
      </c>
      <c r="B41" s="146" t="s">
        <v>217</v>
      </c>
      <c r="C41" s="271">
        <v>251907.89</v>
      </c>
      <c r="D41" s="271">
        <v>5308.91</v>
      </c>
    </row>
    <row r="42" spans="1:4" x14ac:dyDescent="0.25">
      <c r="A42" s="147">
        <v>26</v>
      </c>
      <c r="B42" s="146" t="s">
        <v>218</v>
      </c>
      <c r="C42" s="271">
        <v>422323.98</v>
      </c>
      <c r="D42" s="271">
        <v>7963.37</v>
      </c>
    </row>
    <row r="43" spans="1:4" x14ac:dyDescent="0.25">
      <c r="A43" s="147">
        <v>27</v>
      </c>
      <c r="B43" s="146" t="s">
        <v>219</v>
      </c>
      <c r="C43" s="271">
        <v>199084.21</v>
      </c>
      <c r="D43" s="271">
        <v>3981.68</v>
      </c>
    </row>
    <row r="44" spans="1:4" x14ac:dyDescent="0.25">
      <c r="A44" s="147">
        <v>28</v>
      </c>
      <c r="B44" s="146" t="s">
        <v>369</v>
      </c>
      <c r="C44" s="271">
        <v>547415.22</v>
      </c>
      <c r="D44" s="271">
        <v>10617.82</v>
      </c>
    </row>
    <row r="45" spans="1:4" x14ac:dyDescent="0.25">
      <c r="A45" s="147">
        <v>29</v>
      </c>
      <c r="B45" s="146" t="s">
        <v>370</v>
      </c>
      <c r="C45" s="271">
        <v>244156.88</v>
      </c>
      <c r="D45" s="271">
        <v>5308.91</v>
      </c>
    </row>
    <row r="46" spans="1:4" x14ac:dyDescent="0.25">
      <c r="A46" s="147">
        <v>30</v>
      </c>
      <c r="B46" s="146" t="s">
        <v>220</v>
      </c>
      <c r="C46" s="271">
        <v>132722.81</v>
      </c>
      <c r="D46" s="271">
        <v>2654.46</v>
      </c>
    </row>
    <row r="47" spans="1:4" x14ac:dyDescent="0.25">
      <c r="A47" s="147">
        <v>31</v>
      </c>
      <c r="B47" s="146" t="s">
        <v>371</v>
      </c>
      <c r="C47" s="271">
        <v>310040.48</v>
      </c>
      <c r="D47" s="271">
        <v>5308.91</v>
      </c>
    </row>
    <row r="48" spans="1:4" x14ac:dyDescent="0.25">
      <c r="A48" s="147">
        <v>32</v>
      </c>
      <c r="B48" s="146" t="s">
        <v>372</v>
      </c>
      <c r="C48" s="271">
        <v>286787.44</v>
      </c>
      <c r="D48" s="271">
        <v>5308.91</v>
      </c>
    </row>
    <row r="49" spans="1:4" x14ac:dyDescent="0.25">
      <c r="A49" s="147">
        <v>33</v>
      </c>
      <c r="B49" s="146" t="s">
        <v>221</v>
      </c>
      <c r="C49" s="271">
        <v>1256619.55</v>
      </c>
      <c r="D49" s="271">
        <v>21235.65</v>
      </c>
    </row>
    <row r="50" spans="1:4" x14ac:dyDescent="0.25">
      <c r="A50" s="147">
        <v>34</v>
      </c>
      <c r="B50" s="146" t="s">
        <v>222</v>
      </c>
      <c r="C50" s="271">
        <v>298626.32</v>
      </c>
      <c r="D50" s="271">
        <v>5308.91</v>
      </c>
    </row>
    <row r="51" spans="1:4" x14ac:dyDescent="0.25">
      <c r="A51" s="147">
        <v>35</v>
      </c>
      <c r="B51" s="146" t="s">
        <v>223</v>
      </c>
      <c r="C51" s="271">
        <v>106841.86</v>
      </c>
      <c r="D51" s="271">
        <v>2654.46</v>
      </c>
    </row>
    <row r="52" spans="1:4" x14ac:dyDescent="0.25">
      <c r="A52" s="147">
        <v>36</v>
      </c>
      <c r="B52" s="146" t="s">
        <v>224</v>
      </c>
      <c r="C52" s="271">
        <v>394717.63</v>
      </c>
      <c r="D52" s="271">
        <v>6636.14</v>
      </c>
    </row>
    <row r="53" spans="1:4" x14ac:dyDescent="0.25">
      <c r="A53" s="147">
        <v>37</v>
      </c>
      <c r="B53" s="146" t="s">
        <v>225</v>
      </c>
      <c r="C53" s="271">
        <v>265445.62</v>
      </c>
      <c r="D53" s="271">
        <v>9290.6</v>
      </c>
    </row>
    <row r="54" spans="1:4" x14ac:dyDescent="0.25">
      <c r="A54" s="147">
        <v>38</v>
      </c>
      <c r="B54" s="146" t="s">
        <v>226</v>
      </c>
      <c r="C54" s="271">
        <v>2853540.38</v>
      </c>
      <c r="D54" s="271">
        <v>26544.560000000001</v>
      </c>
    </row>
    <row r="55" spans="1:4" ht="15.75" thickBot="1" x14ac:dyDescent="0.3">
      <c r="A55" s="148">
        <v>39</v>
      </c>
      <c r="B55" s="149" t="s">
        <v>227</v>
      </c>
      <c r="C55" s="272">
        <v>1586037.56</v>
      </c>
      <c r="D55" s="272">
        <v>26544.560000000001</v>
      </c>
    </row>
    <row r="56" spans="1:4" ht="30.75" customHeight="1" thickBot="1" x14ac:dyDescent="0.3">
      <c r="A56" s="329" t="s">
        <v>228</v>
      </c>
      <c r="B56" s="331"/>
      <c r="C56" s="273">
        <f>SUM(C17:C55)</f>
        <v>23667709.870000001</v>
      </c>
      <c r="D56" s="276">
        <f>SUM(D17:D55)</f>
        <v>427367.43999999994</v>
      </c>
    </row>
  </sheetData>
  <mergeCells count="3">
    <mergeCell ref="A12:B13"/>
    <mergeCell ref="C12:C13"/>
    <mergeCell ref="A56:B56"/>
  </mergeCell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opci podaci</vt:lpstr>
      <vt:lpstr> Rekapitulacija_troškovnik zbir</vt:lpstr>
      <vt:lpstr>Troškovnik_Plovila</vt:lpstr>
      <vt:lpstr>Troškovnik_Nezgoda</vt:lpstr>
      <vt:lpstr>Troškovnik_Imovina</vt:lpstr>
      <vt:lpstr>Troškovnika Automobilska odgovo</vt:lpstr>
      <vt:lpstr>Troškovnik Automobilski kasko</vt:lpstr>
      <vt:lpstr>Tehnički podaci_plovila</vt:lpstr>
      <vt:lpstr>Tehnički podaci Imovina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Tiozzo</dc:creator>
  <cp:lastModifiedBy>Ružica Nosić</cp:lastModifiedBy>
  <cp:lastPrinted>2023-03-22T14:33:37Z</cp:lastPrinted>
  <dcterms:created xsi:type="dcterms:W3CDTF">2011-06-03T12:10:53Z</dcterms:created>
  <dcterms:modified xsi:type="dcterms:W3CDTF">2023-03-22T14:52:34Z</dcterms:modified>
</cp:coreProperties>
</file>